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F31" i="1"/>
  <c r="J31" i="1"/>
  <c r="E32" i="1"/>
  <c r="F32" i="1"/>
  <c r="J32" i="1"/>
  <c r="E179" i="1"/>
  <c r="F179" i="1"/>
  <c r="G179" i="1"/>
  <c r="H179" i="1"/>
  <c r="I179" i="1"/>
  <c r="J179" i="1"/>
  <c r="E180" i="1"/>
  <c r="F180" i="1"/>
  <c r="G180" i="1"/>
  <c r="H180" i="1"/>
  <c r="I180" i="1"/>
  <c r="J180" i="1"/>
  <c r="E181" i="1"/>
  <c r="F181" i="1"/>
  <c r="G181" i="1"/>
  <c r="H181" i="1"/>
  <c r="I181" i="1"/>
  <c r="J181" i="1"/>
  <c r="E182" i="1"/>
  <c r="F182" i="1"/>
  <c r="G182" i="1"/>
  <c r="H182" i="1"/>
  <c r="I182" i="1"/>
  <c r="J182" i="1"/>
  <c r="E183" i="1"/>
  <c r="F183" i="1"/>
  <c r="G183" i="1"/>
  <c r="H183" i="1"/>
  <c r="I183" i="1"/>
  <c r="J183" i="1"/>
  <c r="E184" i="1"/>
  <c r="F184" i="1"/>
  <c r="G184" i="1"/>
  <c r="H184" i="1"/>
  <c r="I184" i="1"/>
  <c r="J184" i="1"/>
  <c r="E171" i="1"/>
  <c r="F171" i="1"/>
  <c r="G171" i="1"/>
  <c r="H171" i="1"/>
  <c r="I171" i="1"/>
  <c r="J171" i="1"/>
  <c r="E172" i="1"/>
  <c r="F172" i="1"/>
  <c r="G172" i="1"/>
  <c r="H172" i="1"/>
  <c r="I172" i="1"/>
  <c r="J172" i="1"/>
  <c r="E173" i="1"/>
  <c r="F173" i="1"/>
  <c r="G173" i="1"/>
  <c r="H173" i="1"/>
  <c r="I173" i="1"/>
  <c r="J173" i="1"/>
  <c r="E174" i="1"/>
  <c r="F174" i="1"/>
  <c r="G174" i="1"/>
  <c r="H174" i="1"/>
  <c r="I174" i="1"/>
  <c r="J174" i="1"/>
  <c r="E160" i="1"/>
  <c r="F160" i="1"/>
  <c r="G160" i="1"/>
  <c r="H160" i="1"/>
  <c r="I160" i="1"/>
  <c r="J160" i="1"/>
  <c r="E161" i="1"/>
  <c r="F161" i="1"/>
  <c r="G161" i="1"/>
  <c r="H161" i="1"/>
  <c r="I161" i="1"/>
  <c r="J161" i="1"/>
  <c r="E162" i="1"/>
  <c r="F162" i="1"/>
  <c r="G162" i="1"/>
  <c r="H162" i="1"/>
  <c r="I162" i="1"/>
  <c r="J162" i="1"/>
  <c r="E163" i="1"/>
  <c r="F163" i="1"/>
  <c r="G163" i="1"/>
  <c r="H163" i="1"/>
  <c r="I163" i="1"/>
  <c r="J163" i="1"/>
  <c r="E164" i="1"/>
  <c r="F164" i="1"/>
  <c r="G164" i="1"/>
  <c r="H164" i="1"/>
  <c r="I164" i="1"/>
  <c r="J164" i="1"/>
  <c r="E165" i="1"/>
  <c r="F165" i="1"/>
  <c r="G165" i="1"/>
  <c r="H165" i="1"/>
  <c r="I165" i="1"/>
  <c r="J165" i="1"/>
  <c r="E152" i="1"/>
  <c r="F152" i="1"/>
  <c r="G152" i="1"/>
  <c r="H152" i="1"/>
  <c r="I152" i="1"/>
  <c r="J152" i="1"/>
  <c r="E153" i="1"/>
  <c r="F153" i="1"/>
  <c r="G153" i="1"/>
  <c r="H153" i="1"/>
  <c r="I153" i="1"/>
  <c r="J153" i="1"/>
  <c r="E154" i="1"/>
  <c r="F154" i="1"/>
  <c r="G154" i="1"/>
  <c r="H154" i="1"/>
  <c r="I154" i="1"/>
  <c r="J154" i="1"/>
  <c r="E155" i="1"/>
  <c r="F155" i="1"/>
  <c r="G155" i="1"/>
  <c r="H155" i="1"/>
  <c r="I155" i="1"/>
  <c r="J155" i="1"/>
  <c r="E141" i="1"/>
  <c r="F141" i="1"/>
  <c r="G141" i="1"/>
  <c r="H141" i="1"/>
  <c r="I141" i="1"/>
  <c r="J141" i="1"/>
  <c r="E142" i="1"/>
  <c r="F142" i="1"/>
  <c r="G142" i="1"/>
  <c r="H142" i="1"/>
  <c r="I142" i="1"/>
  <c r="J142" i="1"/>
  <c r="E143" i="1"/>
  <c r="F143" i="1"/>
  <c r="G143" i="1"/>
  <c r="H143" i="1"/>
  <c r="I143" i="1"/>
  <c r="J143" i="1"/>
  <c r="E144" i="1"/>
  <c r="F144" i="1"/>
  <c r="G144" i="1"/>
  <c r="H144" i="1"/>
  <c r="I144" i="1"/>
  <c r="J144" i="1"/>
  <c r="E145" i="1"/>
  <c r="F145" i="1"/>
  <c r="G145" i="1"/>
  <c r="H145" i="1"/>
  <c r="I145" i="1"/>
  <c r="J145" i="1"/>
  <c r="E146" i="1"/>
  <c r="F146" i="1"/>
  <c r="G146" i="1"/>
  <c r="H146" i="1"/>
  <c r="I146" i="1"/>
  <c r="J146" i="1"/>
  <c r="E133" i="1"/>
  <c r="F133" i="1"/>
  <c r="G133" i="1"/>
  <c r="H133" i="1"/>
  <c r="I133" i="1"/>
  <c r="J133" i="1"/>
  <c r="E134" i="1"/>
  <c r="F134" i="1"/>
  <c r="G134" i="1"/>
  <c r="H134" i="1"/>
  <c r="I134" i="1"/>
  <c r="J134" i="1"/>
  <c r="E135" i="1"/>
  <c r="F135" i="1"/>
  <c r="G135" i="1"/>
  <c r="H135" i="1"/>
  <c r="I135" i="1"/>
  <c r="J135" i="1"/>
  <c r="E136" i="1"/>
  <c r="F136" i="1"/>
  <c r="G136" i="1"/>
  <c r="H136" i="1"/>
  <c r="I136" i="1"/>
  <c r="J136" i="1"/>
  <c r="E122" i="1"/>
  <c r="F122" i="1"/>
  <c r="G122" i="1"/>
  <c r="H122" i="1"/>
  <c r="I122" i="1"/>
  <c r="J122" i="1"/>
  <c r="E123" i="1"/>
  <c r="F123" i="1"/>
  <c r="G123" i="1"/>
  <c r="H123" i="1"/>
  <c r="I123" i="1"/>
  <c r="J123" i="1"/>
  <c r="E124" i="1"/>
  <c r="F124" i="1"/>
  <c r="G124" i="1"/>
  <c r="H124" i="1"/>
  <c r="I124" i="1"/>
  <c r="J124" i="1"/>
  <c r="E125" i="1"/>
  <c r="F125" i="1"/>
  <c r="G125" i="1"/>
  <c r="H125" i="1"/>
  <c r="I125" i="1"/>
  <c r="J125" i="1"/>
  <c r="E126" i="1"/>
  <c r="F126" i="1"/>
  <c r="G126" i="1"/>
  <c r="H126" i="1"/>
  <c r="I126" i="1"/>
  <c r="J126" i="1"/>
  <c r="E114" i="1"/>
  <c r="F114" i="1"/>
  <c r="G114" i="1"/>
  <c r="H114" i="1"/>
  <c r="I114" i="1"/>
  <c r="J114" i="1"/>
  <c r="E115" i="1"/>
  <c r="F115" i="1"/>
  <c r="G115" i="1"/>
  <c r="H115" i="1"/>
  <c r="I115" i="1"/>
  <c r="J115" i="1"/>
  <c r="E116" i="1"/>
  <c r="F116" i="1"/>
  <c r="G116" i="1"/>
  <c r="H116" i="1"/>
  <c r="I116" i="1"/>
  <c r="J116" i="1"/>
  <c r="E117" i="1"/>
  <c r="F117" i="1"/>
  <c r="G117" i="1"/>
  <c r="H117" i="1"/>
  <c r="I117" i="1"/>
  <c r="J117" i="1"/>
  <c r="E103" i="1"/>
  <c r="F103" i="1"/>
  <c r="G103" i="1"/>
  <c r="H103" i="1"/>
  <c r="I103" i="1"/>
  <c r="J103" i="1"/>
  <c r="E104" i="1"/>
  <c r="F104" i="1"/>
  <c r="G104" i="1"/>
  <c r="H104" i="1"/>
  <c r="I104" i="1"/>
  <c r="J104" i="1"/>
  <c r="E105" i="1"/>
  <c r="F105" i="1"/>
  <c r="G105" i="1"/>
  <c r="H105" i="1"/>
  <c r="I105" i="1"/>
  <c r="J105" i="1"/>
  <c r="E106" i="1"/>
  <c r="F106" i="1"/>
  <c r="G106" i="1"/>
  <c r="H106" i="1"/>
  <c r="I106" i="1"/>
  <c r="J106" i="1"/>
  <c r="E107" i="1"/>
  <c r="F107" i="1"/>
  <c r="G107" i="1"/>
  <c r="H107" i="1"/>
  <c r="I107" i="1"/>
  <c r="J107" i="1"/>
  <c r="E108" i="1"/>
  <c r="F108" i="1"/>
  <c r="G108" i="1"/>
  <c r="H108" i="1"/>
  <c r="I108" i="1"/>
  <c r="J108" i="1"/>
  <c r="E95" i="1"/>
  <c r="F95" i="1"/>
  <c r="G95" i="1"/>
  <c r="H95" i="1"/>
  <c r="I95" i="1"/>
  <c r="J95" i="1"/>
  <c r="E96" i="1"/>
  <c r="F96" i="1"/>
  <c r="G96" i="1"/>
  <c r="H96" i="1"/>
  <c r="I96" i="1"/>
  <c r="J96" i="1"/>
  <c r="E97" i="1"/>
  <c r="F97" i="1"/>
  <c r="G97" i="1"/>
  <c r="H97" i="1"/>
  <c r="I97" i="1"/>
  <c r="J97" i="1"/>
  <c r="E98" i="1"/>
  <c r="F98" i="1"/>
  <c r="G98" i="1"/>
  <c r="H98" i="1"/>
  <c r="I98" i="1"/>
  <c r="J98" i="1"/>
  <c r="E84" i="1"/>
  <c r="F84" i="1"/>
  <c r="G84" i="1"/>
  <c r="H84" i="1"/>
  <c r="I84" i="1"/>
  <c r="J84" i="1"/>
  <c r="E85" i="1"/>
  <c r="F85" i="1"/>
  <c r="G85" i="1"/>
  <c r="H85" i="1"/>
  <c r="I85" i="1"/>
  <c r="J85" i="1"/>
  <c r="E86" i="1"/>
  <c r="F86" i="1"/>
  <c r="G86" i="1"/>
  <c r="H86" i="1"/>
  <c r="I86" i="1"/>
  <c r="J86" i="1"/>
  <c r="E87" i="1"/>
  <c r="F87" i="1"/>
  <c r="G87" i="1"/>
  <c r="H87" i="1"/>
  <c r="I87" i="1"/>
  <c r="J87" i="1"/>
  <c r="E88" i="1"/>
  <c r="F88" i="1"/>
  <c r="G88" i="1"/>
  <c r="H88" i="1"/>
  <c r="I88" i="1"/>
  <c r="J88" i="1"/>
  <c r="E76" i="1"/>
  <c r="F76" i="1"/>
  <c r="G76" i="1"/>
  <c r="H76" i="1"/>
  <c r="I76" i="1"/>
  <c r="J76" i="1"/>
  <c r="E77" i="1"/>
  <c r="F77" i="1"/>
  <c r="G77" i="1"/>
  <c r="H77" i="1"/>
  <c r="I77" i="1"/>
  <c r="J77" i="1"/>
  <c r="E78" i="1"/>
  <c r="F78" i="1"/>
  <c r="G78" i="1"/>
  <c r="H78" i="1"/>
  <c r="I78" i="1"/>
  <c r="J78" i="1"/>
  <c r="E79" i="1"/>
  <c r="F79" i="1"/>
  <c r="G79" i="1"/>
  <c r="H79" i="1"/>
  <c r="I79" i="1"/>
  <c r="J79" i="1"/>
  <c r="E67" i="1"/>
  <c r="F67" i="1"/>
  <c r="G67" i="1"/>
  <c r="H67" i="1"/>
  <c r="I67" i="1"/>
  <c r="J67" i="1"/>
  <c r="E68" i="1"/>
  <c r="F68" i="1"/>
  <c r="G68" i="1"/>
  <c r="H68" i="1"/>
  <c r="I68" i="1"/>
  <c r="J68" i="1"/>
  <c r="E69" i="1"/>
  <c r="F69" i="1"/>
  <c r="G69" i="1"/>
  <c r="H69" i="1"/>
  <c r="I69" i="1"/>
  <c r="J69" i="1"/>
  <c r="E70" i="1"/>
  <c r="F70" i="1"/>
  <c r="G70" i="1"/>
  <c r="H70" i="1"/>
  <c r="I70" i="1"/>
  <c r="J70" i="1"/>
  <c r="E71" i="1"/>
  <c r="F71" i="1"/>
  <c r="G71" i="1"/>
  <c r="H71" i="1"/>
  <c r="I71" i="1"/>
  <c r="J71" i="1"/>
  <c r="E59" i="1"/>
  <c r="F59" i="1"/>
  <c r="G59" i="1"/>
  <c r="H59" i="1"/>
  <c r="I59" i="1"/>
  <c r="J59" i="1"/>
  <c r="E60" i="1"/>
  <c r="F60" i="1"/>
  <c r="G60" i="1"/>
  <c r="H60" i="1"/>
  <c r="I60" i="1"/>
  <c r="J60" i="1"/>
  <c r="E61" i="1"/>
  <c r="F61" i="1"/>
  <c r="G61" i="1"/>
  <c r="H61" i="1"/>
  <c r="I61" i="1"/>
  <c r="J61" i="1"/>
  <c r="E62" i="1"/>
  <c r="F62" i="1"/>
  <c r="G62" i="1"/>
  <c r="H62" i="1"/>
  <c r="I62" i="1"/>
  <c r="J62" i="1"/>
  <c r="E63" i="1"/>
  <c r="F63" i="1"/>
  <c r="G63" i="1"/>
  <c r="H63" i="1"/>
  <c r="I63" i="1"/>
  <c r="J63" i="1"/>
  <c r="E48" i="1"/>
  <c r="F48" i="1"/>
  <c r="G48" i="1"/>
  <c r="H48" i="1"/>
  <c r="I48" i="1"/>
  <c r="J48" i="1"/>
  <c r="E49" i="1"/>
  <c r="F49" i="1"/>
  <c r="G49" i="1"/>
  <c r="H49" i="1"/>
  <c r="I49" i="1"/>
  <c r="J49" i="1"/>
  <c r="E50" i="1"/>
  <c r="F50" i="1"/>
  <c r="G50" i="1"/>
  <c r="H50" i="1"/>
  <c r="I50" i="1"/>
  <c r="J50" i="1"/>
  <c r="E51" i="1"/>
  <c r="F51" i="1"/>
  <c r="G51" i="1"/>
  <c r="H51" i="1"/>
  <c r="I51" i="1"/>
  <c r="J51" i="1"/>
  <c r="E52" i="1"/>
  <c r="F52" i="1"/>
  <c r="G52" i="1"/>
  <c r="H52" i="1"/>
  <c r="I52" i="1"/>
  <c r="J52" i="1"/>
  <c r="E53" i="1"/>
  <c r="F53" i="1"/>
  <c r="G53" i="1"/>
  <c r="H53" i="1"/>
  <c r="I53" i="1"/>
  <c r="J53" i="1"/>
  <c r="E40" i="1"/>
  <c r="F40" i="1"/>
  <c r="G40" i="1"/>
  <c r="H40" i="1"/>
  <c r="I40" i="1"/>
  <c r="J40" i="1"/>
  <c r="E41" i="1"/>
  <c r="F41" i="1"/>
  <c r="G41" i="1"/>
  <c r="H41" i="1"/>
  <c r="I41" i="1"/>
  <c r="J41" i="1"/>
  <c r="E42" i="1"/>
  <c r="F42" i="1"/>
  <c r="G42" i="1"/>
  <c r="H42" i="1"/>
  <c r="I42" i="1"/>
  <c r="J42" i="1"/>
  <c r="E43" i="1"/>
  <c r="F43" i="1"/>
  <c r="G43" i="1"/>
  <c r="H43" i="1"/>
  <c r="I43" i="1"/>
  <c r="J43" i="1"/>
  <c r="E33" i="1"/>
  <c r="F33" i="1"/>
  <c r="G33" i="1"/>
  <c r="H33" i="1"/>
  <c r="I33" i="1"/>
  <c r="J33" i="1"/>
  <c r="E34" i="1"/>
  <c r="F34" i="1"/>
  <c r="G34" i="1"/>
  <c r="H34" i="1"/>
  <c r="I34" i="1"/>
  <c r="J34" i="1"/>
  <c r="E35" i="1"/>
  <c r="F35" i="1"/>
  <c r="G35" i="1"/>
  <c r="H35" i="1"/>
  <c r="I35" i="1"/>
  <c r="J35" i="1"/>
  <c r="E36" i="1"/>
  <c r="F36" i="1"/>
  <c r="G36" i="1"/>
  <c r="H36" i="1"/>
  <c r="I36" i="1"/>
  <c r="J36" i="1"/>
  <c r="E37" i="1"/>
  <c r="F37" i="1"/>
  <c r="G37" i="1"/>
  <c r="H37" i="1"/>
  <c r="I37" i="1"/>
  <c r="J37" i="1"/>
  <c r="E23" i="1"/>
  <c r="F23" i="1"/>
  <c r="G23" i="1"/>
  <c r="H23" i="1"/>
  <c r="I23" i="1"/>
  <c r="J23" i="1"/>
  <c r="E24" i="1"/>
  <c r="F24" i="1"/>
  <c r="G24" i="1"/>
  <c r="H24" i="1"/>
  <c r="I24" i="1"/>
  <c r="J24" i="1"/>
  <c r="E25" i="1"/>
  <c r="F25" i="1"/>
  <c r="G25" i="1"/>
  <c r="H25" i="1"/>
  <c r="I25" i="1"/>
  <c r="J25" i="1"/>
  <c r="E26" i="1"/>
  <c r="F26" i="1"/>
  <c r="G26" i="1"/>
  <c r="H26" i="1"/>
  <c r="I26" i="1"/>
  <c r="J26" i="1"/>
  <c r="E13" i="1"/>
  <c r="F13" i="1"/>
  <c r="G13" i="1"/>
  <c r="H13" i="1"/>
  <c r="I13" i="1"/>
  <c r="J13" i="1"/>
  <c r="E14" i="1"/>
  <c r="F14" i="1"/>
  <c r="G14" i="1"/>
  <c r="H14" i="1"/>
  <c r="I14" i="1"/>
  <c r="J14" i="1"/>
  <c r="E15" i="1"/>
  <c r="F15" i="1"/>
  <c r="G15" i="1"/>
  <c r="H15" i="1"/>
  <c r="I15" i="1"/>
  <c r="J15" i="1"/>
  <c r="E16" i="1"/>
  <c r="F16" i="1"/>
  <c r="G16" i="1"/>
  <c r="H16" i="1"/>
  <c r="I16" i="1"/>
  <c r="J16" i="1"/>
  <c r="E17" i="1"/>
  <c r="F17" i="1"/>
  <c r="G17" i="1"/>
  <c r="H17" i="1"/>
  <c r="I17" i="1"/>
  <c r="J17" i="1"/>
  <c r="E18" i="1"/>
  <c r="F18" i="1"/>
  <c r="G18" i="1"/>
  <c r="H18" i="1"/>
  <c r="I18" i="1"/>
  <c r="J18" i="1"/>
  <c r="E6" i="1"/>
  <c r="F6" i="1"/>
  <c r="G6" i="1"/>
  <c r="H6" i="1"/>
  <c r="I6" i="1"/>
  <c r="J6" i="1"/>
  <c r="E7" i="1"/>
  <c r="F7" i="1"/>
  <c r="G7" i="1"/>
  <c r="H7" i="1"/>
  <c r="I7" i="1"/>
  <c r="J7" i="1"/>
  <c r="E8" i="1"/>
  <c r="F8" i="1"/>
  <c r="G8" i="1"/>
  <c r="H8" i="1"/>
  <c r="I8" i="1"/>
  <c r="J8" i="1"/>
  <c r="E9" i="1"/>
  <c r="F9" i="1"/>
  <c r="G9" i="1"/>
  <c r="H9" i="1"/>
  <c r="I9" i="1"/>
  <c r="J9" i="1"/>
  <c r="L188" i="1" l="1"/>
  <c r="L178" i="1"/>
  <c r="L169" i="1"/>
  <c r="L159" i="1"/>
  <c r="L150" i="1"/>
  <c r="L140" i="1"/>
  <c r="L131" i="1"/>
  <c r="L121" i="1"/>
  <c r="L112" i="1"/>
  <c r="L102" i="1"/>
  <c r="L93" i="1"/>
  <c r="L83" i="1"/>
  <c r="L94" i="1" s="1"/>
  <c r="L74" i="1"/>
  <c r="L66" i="1"/>
  <c r="L57" i="1"/>
  <c r="L47" i="1"/>
  <c r="L38" i="1"/>
  <c r="L30" i="1"/>
  <c r="L21" i="1"/>
  <c r="L12" i="1"/>
  <c r="A103" i="1"/>
  <c r="B189" i="1"/>
  <c r="A189" i="1"/>
  <c r="J188" i="1"/>
  <c r="I188" i="1"/>
  <c r="H188" i="1"/>
  <c r="G188" i="1"/>
  <c r="F188" i="1"/>
  <c r="B179" i="1"/>
  <c r="A179" i="1"/>
  <c r="J178" i="1"/>
  <c r="I178" i="1"/>
  <c r="H178" i="1"/>
  <c r="G178" i="1"/>
  <c r="F178" i="1"/>
  <c r="B170" i="1"/>
  <c r="A170" i="1"/>
  <c r="J169" i="1"/>
  <c r="I169" i="1"/>
  <c r="H169" i="1"/>
  <c r="G169" i="1"/>
  <c r="F169" i="1"/>
  <c r="B160" i="1"/>
  <c r="A160" i="1"/>
  <c r="J159" i="1"/>
  <c r="I159" i="1"/>
  <c r="H159" i="1"/>
  <c r="G159" i="1"/>
  <c r="F159" i="1"/>
  <c r="B151" i="1"/>
  <c r="A151" i="1"/>
  <c r="J150" i="1"/>
  <c r="I150" i="1"/>
  <c r="H150" i="1"/>
  <c r="G150" i="1"/>
  <c r="F150" i="1"/>
  <c r="B141" i="1"/>
  <c r="A141" i="1"/>
  <c r="J140" i="1"/>
  <c r="I140" i="1"/>
  <c r="H140" i="1"/>
  <c r="G140" i="1"/>
  <c r="F140" i="1"/>
  <c r="B132" i="1"/>
  <c r="A132" i="1"/>
  <c r="J131" i="1"/>
  <c r="I131" i="1"/>
  <c r="H131" i="1"/>
  <c r="G131" i="1"/>
  <c r="F131" i="1"/>
  <c r="B122" i="1"/>
  <c r="A122" i="1"/>
  <c r="J121" i="1"/>
  <c r="I121" i="1"/>
  <c r="H121" i="1"/>
  <c r="G121" i="1"/>
  <c r="F121" i="1"/>
  <c r="B113" i="1"/>
  <c r="A113" i="1"/>
  <c r="J112" i="1"/>
  <c r="I112" i="1"/>
  <c r="H112" i="1"/>
  <c r="G112" i="1"/>
  <c r="F112" i="1"/>
  <c r="B103" i="1"/>
  <c r="J102" i="1"/>
  <c r="I102" i="1"/>
  <c r="H102" i="1"/>
  <c r="G102" i="1"/>
  <c r="F102" i="1"/>
  <c r="B94" i="1"/>
  <c r="A94" i="1"/>
  <c r="J93" i="1"/>
  <c r="I93" i="1"/>
  <c r="H93" i="1"/>
  <c r="G93" i="1"/>
  <c r="F93" i="1"/>
  <c r="B84" i="1"/>
  <c r="A84" i="1"/>
  <c r="J83" i="1"/>
  <c r="I83" i="1"/>
  <c r="H83" i="1"/>
  <c r="G83" i="1"/>
  <c r="F83" i="1"/>
  <c r="B75" i="1"/>
  <c r="A75" i="1"/>
  <c r="J74" i="1"/>
  <c r="I74" i="1"/>
  <c r="H74" i="1"/>
  <c r="G74" i="1"/>
  <c r="F74" i="1"/>
  <c r="B67" i="1"/>
  <c r="A67" i="1"/>
  <c r="J66" i="1"/>
  <c r="I66" i="1"/>
  <c r="H66" i="1"/>
  <c r="G66" i="1"/>
  <c r="F66" i="1"/>
  <c r="B58" i="1"/>
  <c r="A58" i="1"/>
  <c r="J57" i="1"/>
  <c r="I57" i="1"/>
  <c r="H57" i="1"/>
  <c r="G57" i="1"/>
  <c r="F57" i="1"/>
  <c r="B48" i="1"/>
  <c r="A48" i="1"/>
  <c r="J47" i="1"/>
  <c r="I47" i="1"/>
  <c r="H47" i="1"/>
  <c r="G47" i="1"/>
  <c r="F47" i="1"/>
  <c r="B39" i="1"/>
  <c r="A39" i="1"/>
  <c r="J38" i="1"/>
  <c r="I38" i="1"/>
  <c r="H38" i="1"/>
  <c r="G38" i="1"/>
  <c r="F38" i="1"/>
  <c r="J30" i="1"/>
  <c r="I30" i="1"/>
  <c r="H30" i="1"/>
  <c r="G30" i="1"/>
  <c r="F30" i="1"/>
  <c r="B22" i="1"/>
  <c r="A22" i="1"/>
  <c r="B13" i="1"/>
  <c r="A13" i="1"/>
  <c r="G21" i="1"/>
  <c r="H21" i="1"/>
  <c r="I21" i="1"/>
  <c r="J21" i="1"/>
  <c r="F21" i="1"/>
  <c r="G12" i="1"/>
  <c r="H12" i="1"/>
  <c r="I12" i="1"/>
  <c r="J12" i="1"/>
  <c r="F12" i="1"/>
  <c r="H189" i="1" l="1"/>
  <c r="I189" i="1"/>
  <c r="L75" i="1"/>
  <c r="F58" i="1"/>
  <c r="L22" i="1"/>
  <c r="L151" i="1"/>
  <c r="L170" i="1"/>
  <c r="L189" i="1"/>
  <c r="F94" i="1"/>
  <c r="G151" i="1"/>
  <c r="I170" i="1"/>
  <c r="L132" i="1"/>
  <c r="I58" i="1"/>
  <c r="L39" i="1"/>
  <c r="L113" i="1"/>
  <c r="G94" i="1"/>
  <c r="L58" i="1"/>
  <c r="I75" i="1"/>
  <c r="J75" i="1"/>
  <c r="F39" i="1"/>
  <c r="G189" i="1"/>
  <c r="F75" i="1"/>
  <c r="H94" i="1"/>
  <c r="J189" i="1"/>
  <c r="J170" i="1"/>
  <c r="G170" i="1"/>
  <c r="H170" i="1"/>
  <c r="H151" i="1"/>
  <c r="J151" i="1"/>
  <c r="I151" i="1"/>
  <c r="G132" i="1"/>
  <c r="J113" i="1"/>
  <c r="G113" i="1"/>
  <c r="H113" i="1"/>
  <c r="I113" i="1"/>
  <c r="I94" i="1"/>
  <c r="J94" i="1"/>
  <c r="G75" i="1"/>
  <c r="H75" i="1"/>
  <c r="J58" i="1"/>
  <c r="H58" i="1"/>
  <c r="G58" i="1"/>
  <c r="G39" i="1"/>
  <c r="J39" i="1"/>
  <c r="H39" i="1"/>
  <c r="I39" i="1"/>
  <c r="J132" i="1"/>
  <c r="I132" i="1"/>
  <c r="H132" i="1"/>
  <c r="F113" i="1"/>
  <c r="F132" i="1"/>
  <c r="F151" i="1"/>
  <c r="F170" i="1"/>
  <c r="F189" i="1"/>
  <c r="I22" i="1"/>
  <c r="F22" i="1"/>
  <c r="J22" i="1"/>
  <c r="H22" i="1"/>
  <c r="G22" i="1"/>
  <c r="L190" i="1" l="1"/>
  <c r="G190" i="1"/>
  <c r="F190" i="1"/>
  <c r="I190" i="1"/>
  <c r="H190" i="1"/>
  <c r="J190" i="1"/>
</calcChain>
</file>

<file path=xl/sharedStrings.xml><?xml version="1.0" encoding="utf-8"?>
<sst xmlns="http://schemas.openxmlformats.org/spreadsheetml/2006/main" count="202" uniqueCount="48">
  <si>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</si>
  <si>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</si>
  <si>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</si>
  <si>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</si>
  <si>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</si>
  <si>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</si>
  <si>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</si>
  <si>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</si>
  <si>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</si>
  <si>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</si>
  <si>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</si>
  <si>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</si>
  <si>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</si>
  <si>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</si>
  <si>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</si>
  <si>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</si>
  <si>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</si>
  <si>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</si>
  <si>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</si>
  <si>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</si>
  <si>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</si>
  <si>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</si>
  <si>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</si>
  <si>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</si>
  <si>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</si>
  <si>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</si>
  <si>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</si>
  <si>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</si>
  <si>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</si>
  <si>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</si>
  <si>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</si>
  <si>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</si>
  <si>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</si>
  <si>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</si>
  <si>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</si>
  <si>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</si>
  <si>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</si>
  <si>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пр</t>
  </si>
  <si>
    <t>напитк</t>
  </si>
  <si>
    <t>хлеб белый</t>
  </si>
  <si>
    <t>хлеб черный</t>
  </si>
  <si>
    <t>хлеб белый.</t>
  </si>
  <si>
    <t>54-9м</t>
  </si>
  <si>
    <t>МБОУ "Некрасовская ООШ №13"</t>
  </si>
  <si>
    <t>директор</t>
  </si>
  <si>
    <t>Яковлева М.В.</t>
  </si>
  <si>
    <t>сентября</t>
  </si>
  <si>
    <t>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</si>
</sst>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3" xfId="0" applyFont="1" applyFill="1" applyBorder="1" applyAlignment="1" applyProtection="1">
      <alignment horizontal="center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3;&#1086;&#1074;&#1072;&#1103;%20&#1087;&#1072;&#1087;&#1082;&#1072;\&#1088;&#1072;&#1073;&#1086;&#1090;&#1072;\&#1052;&#1045;&#1053;&#1070;%202025-2026\&#1096;&#1082;&#1086;&#1083;&#1072;%202025%20&#1074;&#1077;&#1089;&#1085;&#1072;%20-&#1083;&#1077;&#1090;&#1086;\&#1084;&#1077;&#1085;&#1102;%20&#1087;&#1086;%20&#1076;&#1085;&#1103;&#1084;%2011-18&#1083;&#1077;&#1090;%20&#1085;&#1072;%2025-26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</sheetNames>
    <sheetDataSet>
      <sheetData sheetId="0">
        <row r="6">
          <cell r="B6" t="str">
            <v>Суп молочный с вермишелью</v>
          </cell>
          <cell r="C6">
            <v>250</v>
          </cell>
          <cell r="D6">
            <v>11</v>
          </cell>
          <cell r="E6">
            <v>18.399999999999999</v>
          </cell>
          <cell r="F6">
            <v>2.1</v>
          </cell>
          <cell r="G6">
            <v>182</v>
          </cell>
        </row>
        <row r="8">
          <cell r="B8" t="str">
            <v xml:space="preserve">Сдоба Посадская с вареной  сгущенкой </v>
          </cell>
          <cell r="C8">
            <v>50</v>
          </cell>
          <cell r="D8">
            <v>4.6399999999999997</v>
          </cell>
          <cell r="E8">
            <v>5.9</v>
          </cell>
          <cell r="F8">
            <v>32.200000000000003</v>
          </cell>
          <cell r="G8">
            <v>139</v>
          </cell>
        </row>
        <row r="9">
          <cell r="B9" t="str">
            <v xml:space="preserve">Какао на молоке </v>
          </cell>
          <cell r="C9">
            <v>200</v>
          </cell>
          <cell r="D9">
            <v>5</v>
          </cell>
          <cell r="E9">
            <v>4.5999999999999996</v>
          </cell>
          <cell r="F9">
            <v>19.399999999999999</v>
          </cell>
          <cell r="G9">
            <v>154</v>
          </cell>
        </row>
        <row r="10">
          <cell r="B10" t="str">
            <v>Хлеб пшеничный (батон нарезной)</v>
          </cell>
          <cell r="C10">
            <v>20</v>
          </cell>
          <cell r="D10">
            <v>2.25</v>
          </cell>
          <cell r="E10">
            <v>0.9</v>
          </cell>
          <cell r="F10">
            <v>15.3</v>
          </cell>
          <cell r="G10">
            <v>39</v>
          </cell>
        </row>
        <row r="13">
          <cell r="B13" t="str">
            <v>Щи из свежей капусты с картофелем и сметаной на м/б</v>
          </cell>
          <cell r="C13">
            <v>250</v>
          </cell>
          <cell r="D13">
            <v>7.7</v>
          </cell>
          <cell r="E13">
            <v>5</v>
          </cell>
          <cell r="F13">
            <v>26.75</v>
          </cell>
          <cell r="G13">
            <v>84.75</v>
          </cell>
        </row>
        <row r="14">
          <cell r="B14" t="str">
            <v>Котлета  рыбная запеченная</v>
          </cell>
          <cell r="C14">
            <v>120</v>
          </cell>
          <cell r="D14">
            <v>12</v>
          </cell>
          <cell r="E14">
            <v>6</v>
          </cell>
          <cell r="F14">
            <v>15</v>
          </cell>
          <cell r="G14">
            <v>115</v>
          </cell>
        </row>
        <row r="15">
          <cell r="B15" t="str">
            <v>Рис отварной</v>
          </cell>
          <cell r="C15">
            <v>200</v>
          </cell>
          <cell r="D15">
            <v>4.8899999999999997</v>
          </cell>
          <cell r="E15">
            <v>7.22</v>
          </cell>
          <cell r="F15">
            <v>48.76</v>
          </cell>
          <cell r="G15">
            <v>300.89999999999998</v>
          </cell>
        </row>
        <row r="16">
          <cell r="B16" t="str">
            <v>Чай с лимоном</v>
          </cell>
          <cell r="C16">
            <v>200</v>
          </cell>
          <cell r="D16" t="str">
            <v>-</v>
          </cell>
          <cell r="E16" t="str">
            <v>-</v>
          </cell>
          <cell r="F16">
            <v>6.8</v>
          </cell>
          <cell r="G16">
            <v>28</v>
          </cell>
        </row>
        <row r="18">
          <cell r="B18" t="str">
            <v>Хлеб ржаной</v>
          </cell>
          <cell r="C18">
            <v>20</v>
          </cell>
          <cell r="D18">
            <v>1.7</v>
          </cell>
          <cell r="E18">
            <v>0.44</v>
          </cell>
          <cell r="F18">
            <v>8.5</v>
          </cell>
          <cell r="G18">
            <v>51.8</v>
          </cell>
        </row>
        <row r="19">
          <cell r="B19" t="str">
            <v>Хлеб пшеничный</v>
          </cell>
          <cell r="C19">
            <v>40</v>
          </cell>
          <cell r="D19">
            <v>4.28</v>
          </cell>
          <cell r="E19">
            <v>1.8</v>
          </cell>
          <cell r="F19">
            <v>17.399999999999999</v>
          </cell>
          <cell r="G19">
            <v>109.6</v>
          </cell>
        </row>
      </sheetData>
      <sheetData sheetId="1">
        <row r="6">
          <cell r="B6" t="str">
            <v>Каша ячневая молочная</v>
          </cell>
          <cell r="C6">
            <v>250</v>
          </cell>
          <cell r="D6">
            <v>7.75</v>
          </cell>
          <cell r="E6">
            <v>15.25</v>
          </cell>
          <cell r="F6">
            <v>50.26</v>
          </cell>
          <cell r="G6">
            <v>383.75</v>
          </cell>
        </row>
        <row r="7">
          <cell r="B7" t="str">
            <v>Бутерброд с повидлом</v>
          </cell>
          <cell r="C7">
            <v>50</v>
          </cell>
          <cell r="D7">
            <v>2.2000000000000002</v>
          </cell>
          <cell r="E7">
            <v>4.8</v>
          </cell>
          <cell r="F7">
            <v>25</v>
          </cell>
          <cell r="G7">
            <v>152</v>
          </cell>
        </row>
        <row r="8">
          <cell r="B8" t="str">
            <v>Чай с сахаром</v>
          </cell>
          <cell r="C8">
            <v>200</v>
          </cell>
          <cell r="D8">
            <v>0</v>
          </cell>
          <cell r="E8" t="str">
            <v>-</v>
          </cell>
          <cell r="F8">
            <v>3.5</v>
          </cell>
          <cell r="G8">
            <v>28</v>
          </cell>
        </row>
        <row r="9">
          <cell r="B9" t="str">
            <v xml:space="preserve">Яблоко сезонное </v>
          </cell>
          <cell r="C9">
            <v>50</v>
          </cell>
          <cell r="D9">
            <v>0.4</v>
          </cell>
          <cell r="E9">
            <v>0.4</v>
          </cell>
          <cell r="F9">
            <v>9.8000000000000007</v>
          </cell>
          <cell r="G9">
            <v>47</v>
          </cell>
        </row>
        <row r="13">
          <cell r="B13" t="str">
            <v xml:space="preserve">Суп с макаронными изделиями </v>
          </cell>
          <cell r="C13">
            <v>250</v>
          </cell>
          <cell r="G13">
            <v>104.75</v>
          </cell>
        </row>
        <row r="15">
          <cell r="B15" t="str">
            <v>Бедро куриное в сметанном соусе</v>
          </cell>
          <cell r="C15">
            <v>120</v>
          </cell>
          <cell r="G15">
            <v>150.4</v>
          </cell>
        </row>
        <row r="16">
          <cell r="B16" t="str">
            <v xml:space="preserve">Рагу овощное  </v>
          </cell>
          <cell r="C16">
            <v>200</v>
          </cell>
          <cell r="D16">
            <v>11.88</v>
          </cell>
          <cell r="E16">
            <v>5.4</v>
          </cell>
          <cell r="F16">
            <v>23.12</v>
          </cell>
          <cell r="G16">
            <v>124.44</v>
          </cell>
        </row>
        <row r="17">
          <cell r="B17" t="str">
            <v>Хлеб ржаной</v>
          </cell>
          <cell r="C17">
            <v>20</v>
          </cell>
          <cell r="D17">
            <v>1.7</v>
          </cell>
          <cell r="E17">
            <v>0.44</v>
          </cell>
          <cell r="F17">
            <v>8.5</v>
          </cell>
          <cell r="G17">
            <v>51.8</v>
          </cell>
        </row>
        <row r="18">
          <cell r="B18" t="str">
            <v>Хлеб пшеничный</v>
          </cell>
          <cell r="C18">
            <v>40</v>
          </cell>
          <cell r="D18">
            <v>4.28</v>
          </cell>
          <cell r="E18">
            <v>1.8</v>
          </cell>
          <cell r="F18">
            <v>17.399999999999999</v>
          </cell>
          <cell r="G18">
            <v>109.6</v>
          </cell>
        </row>
        <row r="19">
          <cell r="B19" t="str">
            <v>напиток витаминизированный "Витоша"</v>
          </cell>
          <cell r="C19">
            <v>200</v>
          </cell>
          <cell r="D19">
            <v>0.6</v>
          </cell>
          <cell r="E19" t="str">
            <v>-</v>
          </cell>
          <cell r="F19">
            <v>14.1</v>
          </cell>
          <cell r="G19">
            <v>77.8</v>
          </cell>
        </row>
        <row r="20">
          <cell r="B20" t="str">
            <v xml:space="preserve">Баранка яичная </v>
          </cell>
          <cell r="C20">
            <v>50</v>
          </cell>
          <cell r="D20">
            <v>0.3</v>
          </cell>
          <cell r="E20">
            <v>4.5</v>
          </cell>
          <cell r="F20">
            <v>31</v>
          </cell>
          <cell r="G20">
            <v>185</v>
          </cell>
        </row>
      </sheetData>
      <sheetData sheetId="2">
        <row r="6">
          <cell r="B6" t="str">
            <v>Каша рисовая на молоке</v>
          </cell>
          <cell r="C6">
            <v>250</v>
          </cell>
          <cell r="D6">
            <v>6</v>
          </cell>
          <cell r="E6">
            <v>15</v>
          </cell>
          <cell r="F6">
            <v>59.5</v>
          </cell>
          <cell r="G6">
            <v>383.75</v>
          </cell>
        </row>
        <row r="7">
          <cell r="B7" t="str">
            <v>Кофейный напиток на молоке</v>
          </cell>
          <cell r="C7">
            <v>200</v>
          </cell>
          <cell r="D7">
            <v>2.8</v>
          </cell>
          <cell r="E7">
            <v>2.4</v>
          </cell>
          <cell r="F7">
            <v>20</v>
          </cell>
          <cell r="G7">
            <v>112</v>
          </cell>
        </row>
        <row r="8">
          <cell r="B8" t="str">
            <v>Хлеб пшеничный (батон нарезной)</v>
          </cell>
          <cell r="C8">
            <v>20</v>
          </cell>
          <cell r="D8">
            <v>2.25</v>
          </cell>
          <cell r="E8">
            <v>0.9</v>
          </cell>
          <cell r="F8">
            <v>15.3</v>
          </cell>
          <cell r="G8">
            <v>39</v>
          </cell>
        </row>
        <row r="9">
          <cell r="B9" t="str">
            <v>банан</v>
          </cell>
          <cell r="C9">
            <v>80</v>
          </cell>
          <cell r="D9">
            <v>1.2</v>
          </cell>
          <cell r="E9">
            <v>0.4</v>
          </cell>
          <cell r="F9">
            <v>16.8</v>
          </cell>
          <cell r="G9">
            <v>76.8</v>
          </cell>
        </row>
        <row r="12">
          <cell r="B12" t="str">
            <v>Суп овощной</v>
          </cell>
          <cell r="C12">
            <v>250</v>
          </cell>
          <cell r="D12">
            <v>1.8</v>
          </cell>
          <cell r="E12">
            <v>4.9800000000000004</v>
          </cell>
          <cell r="F12">
            <v>8.1300000000000008</v>
          </cell>
          <cell r="G12">
            <v>84.75</v>
          </cell>
        </row>
        <row r="13">
          <cell r="B13" t="str">
            <v>Котлета мясная рубленная</v>
          </cell>
          <cell r="C13">
            <v>120</v>
          </cell>
          <cell r="D13">
            <v>12.32</v>
          </cell>
          <cell r="E13">
            <v>21.6</v>
          </cell>
          <cell r="F13">
            <v>11</v>
          </cell>
          <cell r="G13">
            <v>183</v>
          </cell>
        </row>
        <row r="14">
          <cell r="B14" t="str">
            <v>Макароны отварные</v>
          </cell>
          <cell r="C14">
            <v>200</v>
          </cell>
          <cell r="D14">
            <v>6.3</v>
          </cell>
          <cell r="E14">
            <v>10.1</v>
          </cell>
          <cell r="F14">
            <v>36.1</v>
          </cell>
          <cell r="G14">
            <v>137.9</v>
          </cell>
        </row>
        <row r="15">
          <cell r="B15" t="str">
            <v>Хлеб ржаной</v>
          </cell>
          <cell r="C15">
            <v>20</v>
          </cell>
          <cell r="D15">
            <v>1.7</v>
          </cell>
          <cell r="E15">
            <v>0.44</v>
          </cell>
          <cell r="F15">
            <v>8.5</v>
          </cell>
          <cell r="G15">
            <v>51.8</v>
          </cell>
        </row>
        <row r="16">
          <cell r="B16" t="str">
            <v>Хлеб пшеничный</v>
          </cell>
          <cell r="C16">
            <v>40</v>
          </cell>
          <cell r="D16">
            <v>4.28</v>
          </cell>
          <cell r="E16">
            <v>1.8</v>
          </cell>
          <cell r="F16">
            <v>17.399999999999999</v>
          </cell>
          <cell r="G16">
            <v>109.6</v>
          </cell>
        </row>
        <row r="17">
          <cell r="B17" t="str">
            <v>напиток из плодов шиповника</v>
          </cell>
          <cell r="C17">
            <v>200</v>
          </cell>
          <cell r="D17">
            <v>1.3</v>
          </cell>
          <cell r="E17">
            <v>0.08</v>
          </cell>
          <cell r="F17">
            <v>18.399999999999999</v>
          </cell>
          <cell r="G17">
            <v>74</v>
          </cell>
        </row>
      </sheetData>
      <sheetData sheetId="3">
        <row r="5">
          <cell r="B5" t="str">
            <v xml:space="preserve">Запеканка творожная   </v>
          </cell>
          <cell r="C5">
            <v>200</v>
          </cell>
          <cell r="D5">
            <v>23.63</v>
          </cell>
          <cell r="E5">
            <v>17.22</v>
          </cell>
          <cell r="F5">
            <v>36.17</v>
          </cell>
          <cell r="G5">
            <v>247</v>
          </cell>
        </row>
        <row r="6">
          <cell r="B6" t="str">
            <v>Сгущенное молоко</v>
          </cell>
          <cell r="C6">
            <v>30</v>
          </cell>
          <cell r="D6">
            <v>1.44</v>
          </cell>
          <cell r="E6">
            <v>1.7</v>
          </cell>
          <cell r="F6">
            <v>11.2</v>
          </cell>
          <cell r="G6">
            <v>64</v>
          </cell>
        </row>
        <row r="7">
          <cell r="B7" t="str">
            <v>Хлеб пшеничный (батон )</v>
          </cell>
          <cell r="C7">
            <v>30</v>
          </cell>
          <cell r="D7">
            <v>2.25</v>
          </cell>
          <cell r="E7">
            <v>0.9</v>
          </cell>
          <cell r="F7">
            <v>15.3</v>
          </cell>
          <cell r="G7">
            <v>39</v>
          </cell>
        </row>
        <row r="8">
          <cell r="B8" t="str">
            <v>Кофейный напиток на молоке</v>
          </cell>
          <cell r="C8">
            <v>200</v>
          </cell>
          <cell r="D8">
            <v>3.6</v>
          </cell>
          <cell r="E8">
            <v>2.67</v>
          </cell>
          <cell r="F8">
            <v>29.2</v>
          </cell>
          <cell r="G8">
            <v>91</v>
          </cell>
        </row>
        <row r="9">
          <cell r="B9" t="str">
            <v xml:space="preserve">Мандарин </v>
          </cell>
          <cell r="C9">
            <v>50</v>
          </cell>
          <cell r="D9">
            <v>0.4</v>
          </cell>
          <cell r="E9" t="str">
            <v>-</v>
          </cell>
          <cell r="F9">
            <v>3.8</v>
          </cell>
          <cell r="G9">
            <v>19</v>
          </cell>
        </row>
        <row r="12">
          <cell r="B12" t="str">
            <v>Суп- уха  из рыбной консервы</v>
          </cell>
          <cell r="C12">
            <v>250</v>
          </cell>
          <cell r="D12">
            <v>8.6</v>
          </cell>
          <cell r="E12">
            <v>8.25</v>
          </cell>
          <cell r="F12">
            <v>14.32</v>
          </cell>
          <cell r="G12">
            <v>167.25</v>
          </cell>
        </row>
        <row r="13">
          <cell r="B13" t="str">
            <v>Жаркое по-домашнему из отварной свинины</v>
          </cell>
          <cell r="C13">
            <v>250</v>
          </cell>
          <cell r="D13">
            <v>16.2</v>
          </cell>
          <cell r="E13">
            <v>18.100000000000001</v>
          </cell>
          <cell r="F13">
            <v>16.579999999999998</v>
          </cell>
          <cell r="G13">
            <v>413.2</v>
          </cell>
        </row>
        <row r="15">
          <cell r="B15" t="str">
            <v>Компот из сухофруктов</v>
          </cell>
          <cell r="C15">
            <v>200</v>
          </cell>
          <cell r="D15">
            <v>1.1599999999999999</v>
          </cell>
          <cell r="E15">
            <v>0.3</v>
          </cell>
          <cell r="F15">
            <v>30.6</v>
          </cell>
          <cell r="G15">
            <v>125</v>
          </cell>
        </row>
        <row r="16">
          <cell r="B16" t="str">
            <v>Хлеб ржаной</v>
          </cell>
          <cell r="C16">
            <v>20</v>
          </cell>
          <cell r="D16">
            <v>1.7</v>
          </cell>
          <cell r="E16">
            <v>0.44</v>
          </cell>
          <cell r="F16">
            <v>8.5</v>
          </cell>
          <cell r="G16">
            <v>51.8</v>
          </cell>
        </row>
        <row r="17">
          <cell r="B17" t="str">
            <v>Хлеб пшеничный</v>
          </cell>
          <cell r="C17">
            <v>40</v>
          </cell>
          <cell r="D17">
            <v>4.28</v>
          </cell>
          <cell r="E17">
            <v>1.8</v>
          </cell>
          <cell r="F17">
            <v>17.399999999999999</v>
          </cell>
          <cell r="G17">
            <v>109.6</v>
          </cell>
        </row>
      </sheetData>
      <sheetData sheetId="4">
        <row r="5">
          <cell r="B5" t="str">
            <v>Каша из пшена и риса на молоке</v>
          </cell>
          <cell r="C5">
            <v>250</v>
          </cell>
          <cell r="D5">
            <v>3.39</v>
          </cell>
          <cell r="E5">
            <v>872</v>
          </cell>
          <cell r="F5">
            <v>25.25</v>
          </cell>
          <cell r="G5">
            <v>383.75</v>
          </cell>
        </row>
        <row r="6">
          <cell r="B6" t="str">
            <v>Бутерброд с повидлом</v>
          </cell>
          <cell r="C6">
            <v>50</v>
          </cell>
          <cell r="D6">
            <v>2.2000000000000002</v>
          </cell>
          <cell r="E6">
            <v>4.8</v>
          </cell>
          <cell r="F6">
            <v>25</v>
          </cell>
          <cell r="G6">
            <v>152</v>
          </cell>
        </row>
        <row r="7">
          <cell r="B7" t="str">
            <v>Чай с молоком</v>
          </cell>
          <cell r="C7">
            <v>200</v>
          </cell>
          <cell r="D7">
            <v>0.8</v>
          </cell>
          <cell r="E7">
            <v>0.67</v>
          </cell>
          <cell r="F7">
            <v>12.8</v>
          </cell>
          <cell r="G7">
            <v>62.8</v>
          </cell>
        </row>
        <row r="8">
          <cell r="B8" t="str">
            <v xml:space="preserve">Яйцо вареное   </v>
          </cell>
          <cell r="C8">
            <v>50</v>
          </cell>
          <cell r="D8">
            <v>6.4</v>
          </cell>
          <cell r="E8">
            <v>5.6</v>
          </cell>
          <cell r="F8">
            <v>0.3</v>
          </cell>
          <cell r="G8">
            <v>79.3</v>
          </cell>
        </row>
        <row r="11">
          <cell r="B11" t="str">
            <v xml:space="preserve">Борщ со  свежей капустой и сметаной на мясном бульоне </v>
          </cell>
          <cell r="C11">
            <v>250</v>
          </cell>
          <cell r="D11">
            <v>1.44</v>
          </cell>
          <cell r="E11">
            <v>3.93</v>
          </cell>
          <cell r="F11">
            <v>8.74</v>
          </cell>
          <cell r="G11">
            <v>155.6</v>
          </cell>
        </row>
        <row r="12">
          <cell r="B12" t="str">
            <v>Запеканка картофельная с отварным мясом</v>
          </cell>
          <cell r="C12">
            <v>250</v>
          </cell>
          <cell r="D12">
            <v>13.92</v>
          </cell>
          <cell r="E12">
            <v>9.9</v>
          </cell>
          <cell r="F12">
            <v>21.74</v>
          </cell>
          <cell r="G12">
            <v>418.75</v>
          </cell>
        </row>
        <row r="13">
          <cell r="B13" t="str">
            <v>Напиток из плодов шиповника</v>
          </cell>
          <cell r="C13">
            <v>200</v>
          </cell>
          <cell r="D13">
            <v>0.6</v>
          </cell>
          <cell r="E13" t="str">
            <v>-</v>
          </cell>
          <cell r="F13">
            <v>14.1</v>
          </cell>
          <cell r="G13">
            <v>77.8</v>
          </cell>
        </row>
        <row r="14">
          <cell r="B14" t="str">
            <v>Хлеб ржаной</v>
          </cell>
          <cell r="C14">
            <v>20</v>
          </cell>
          <cell r="D14">
            <v>1.7</v>
          </cell>
          <cell r="E14">
            <v>0.44</v>
          </cell>
          <cell r="F14">
            <v>8.5</v>
          </cell>
          <cell r="G14">
            <v>51.8</v>
          </cell>
        </row>
        <row r="15">
          <cell r="B15" t="str">
            <v>Хлеб пшеничный</v>
          </cell>
          <cell r="C15">
            <v>40</v>
          </cell>
          <cell r="D15">
            <v>4.28</v>
          </cell>
          <cell r="E15">
            <v>1.8</v>
          </cell>
          <cell r="F15">
            <v>17.399999999999999</v>
          </cell>
          <cell r="G15">
            <v>109.6</v>
          </cell>
        </row>
      </sheetData>
      <sheetData sheetId="5">
        <row r="4">
          <cell r="B4" t="str">
            <v xml:space="preserve">макароны запеченные с сыром </v>
          </cell>
          <cell r="C4">
            <v>200</v>
          </cell>
          <cell r="D4">
            <v>7.2</v>
          </cell>
          <cell r="E4">
            <v>4</v>
          </cell>
          <cell r="F4">
            <v>39.6</v>
          </cell>
          <cell r="G4">
            <v>289</v>
          </cell>
        </row>
        <row r="5">
          <cell r="B5" t="str">
            <v>хлеб</v>
          </cell>
          <cell r="C5">
            <v>50</v>
          </cell>
          <cell r="D5">
            <v>1.1000000000000001</v>
          </cell>
          <cell r="E5">
            <v>9</v>
          </cell>
          <cell r="F5">
            <v>6.8</v>
          </cell>
          <cell r="G5">
            <v>137</v>
          </cell>
        </row>
        <row r="6">
          <cell r="B6" t="str">
            <v>Чай с сахаром</v>
          </cell>
          <cell r="C6">
            <v>200</v>
          </cell>
          <cell r="D6">
            <v>0.53</v>
          </cell>
          <cell r="F6">
            <v>9.4700000000000006</v>
          </cell>
          <cell r="G6">
            <v>28</v>
          </cell>
        </row>
        <row r="7">
          <cell r="B7" t="str">
            <v xml:space="preserve">кондитерское изделие  </v>
          </cell>
          <cell r="C7">
            <v>50</v>
          </cell>
          <cell r="D7">
            <v>5</v>
          </cell>
          <cell r="E7">
            <v>0.6</v>
          </cell>
          <cell r="F7">
            <v>32.1</v>
          </cell>
          <cell r="G7">
            <v>115</v>
          </cell>
        </row>
        <row r="10">
          <cell r="B10" t="str">
            <v>Борщ со свежей капустой ,  картофелем и сметаной</v>
          </cell>
          <cell r="C10">
            <v>250</v>
          </cell>
          <cell r="D10">
            <v>1.27</v>
          </cell>
          <cell r="E10">
            <v>3.88</v>
          </cell>
          <cell r="F10">
            <v>6.85</v>
          </cell>
          <cell r="G10">
            <v>136</v>
          </cell>
        </row>
        <row r="11">
          <cell r="B11" t="str">
            <v>Гуляш из мяса</v>
          </cell>
          <cell r="C11">
            <v>120</v>
          </cell>
          <cell r="D11">
            <v>13.36</v>
          </cell>
          <cell r="E11">
            <v>14.08</v>
          </cell>
          <cell r="F11">
            <v>3.27</v>
          </cell>
          <cell r="G11">
            <v>126</v>
          </cell>
        </row>
        <row r="12">
          <cell r="B12" t="str">
            <v>Гречка отварная рассыпчатая</v>
          </cell>
          <cell r="C12">
            <v>200</v>
          </cell>
          <cell r="D12">
            <v>8.9</v>
          </cell>
          <cell r="E12">
            <v>4.0999999999999996</v>
          </cell>
          <cell r="F12">
            <v>39.840000000000003</v>
          </cell>
          <cell r="G12">
            <v>277.39999999999998</v>
          </cell>
        </row>
        <row r="13">
          <cell r="B13" t="str">
            <v>Чай с лимоном</v>
          </cell>
          <cell r="C13">
            <v>200</v>
          </cell>
          <cell r="D13" t="str">
            <v>-</v>
          </cell>
          <cell r="E13" t="str">
            <v>-</v>
          </cell>
          <cell r="F13">
            <v>6.8</v>
          </cell>
          <cell r="G13">
            <v>28</v>
          </cell>
        </row>
        <row r="14">
          <cell r="B14" t="str">
            <v>Хлеб ржаной</v>
          </cell>
          <cell r="C14">
            <v>20</v>
          </cell>
          <cell r="D14">
            <v>1.7</v>
          </cell>
          <cell r="E14">
            <v>0.44</v>
          </cell>
          <cell r="F14">
            <v>8.5</v>
          </cell>
          <cell r="G14">
            <v>51.8</v>
          </cell>
        </row>
        <row r="15">
          <cell r="B15" t="str">
            <v>Хлеб пшеничный</v>
          </cell>
          <cell r="C15">
            <v>40</v>
          </cell>
          <cell r="D15">
            <v>4.28</v>
          </cell>
          <cell r="E15">
            <v>1.8</v>
          </cell>
          <cell r="F15">
            <v>17.399999999999999</v>
          </cell>
          <cell r="G15">
            <v>109.6</v>
          </cell>
        </row>
      </sheetData>
      <sheetData sheetId="6">
        <row r="5">
          <cell r="B5" t="str">
            <v>Суп молочный с макаронными изделиями</v>
          </cell>
          <cell r="C5">
            <v>200</v>
          </cell>
          <cell r="D5">
            <v>6.03</v>
          </cell>
          <cell r="E5">
            <v>3.47</v>
          </cell>
          <cell r="F5">
            <v>42.23</v>
          </cell>
          <cell r="G5">
            <v>145.6</v>
          </cell>
        </row>
        <row r="6">
          <cell r="B6" t="str">
            <v>Бутерброд с повидлом</v>
          </cell>
          <cell r="C6">
            <v>50</v>
          </cell>
          <cell r="D6">
            <v>2.2000000000000002</v>
          </cell>
          <cell r="E6">
            <v>4.8</v>
          </cell>
          <cell r="F6">
            <v>25</v>
          </cell>
          <cell r="G6">
            <v>152</v>
          </cell>
        </row>
        <row r="7">
          <cell r="B7" t="str">
            <v>Чай с молоком</v>
          </cell>
          <cell r="C7">
            <v>200</v>
          </cell>
          <cell r="D7">
            <v>0.8</v>
          </cell>
          <cell r="E7">
            <v>0.67</v>
          </cell>
          <cell r="F7">
            <v>12.8</v>
          </cell>
          <cell r="G7">
            <v>62.8</v>
          </cell>
        </row>
        <row r="8">
          <cell r="B8" t="str">
            <v>Печенье</v>
          </cell>
          <cell r="C8">
            <v>50</v>
          </cell>
          <cell r="D8">
            <v>3.7</v>
          </cell>
          <cell r="E8">
            <v>9</v>
          </cell>
          <cell r="F8">
            <v>33.5</v>
          </cell>
          <cell r="G8">
            <v>196.5</v>
          </cell>
        </row>
        <row r="11">
          <cell r="B11" t="str">
            <v xml:space="preserve">Суп гороховый </v>
          </cell>
          <cell r="C11">
            <v>250</v>
          </cell>
          <cell r="D11">
            <v>4.3899999999999997</v>
          </cell>
          <cell r="E11">
            <v>0.42</v>
          </cell>
          <cell r="F11">
            <v>13.22</v>
          </cell>
          <cell r="G11">
            <v>161.6</v>
          </cell>
        </row>
        <row r="12">
          <cell r="B12" t="str">
            <v xml:space="preserve">Плов с курой </v>
          </cell>
          <cell r="C12">
            <v>250</v>
          </cell>
          <cell r="D12">
            <v>22.5</v>
          </cell>
          <cell r="E12">
            <v>17</v>
          </cell>
          <cell r="F12">
            <v>42.25</v>
          </cell>
          <cell r="G12">
            <v>410.5</v>
          </cell>
        </row>
        <row r="13">
          <cell r="B13" t="str">
            <v>Хлеб ржаной</v>
          </cell>
          <cell r="C13">
            <v>20</v>
          </cell>
          <cell r="D13">
            <v>1.7</v>
          </cell>
          <cell r="E13">
            <v>0.44</v>
          </cell>
          <cell r="F13">
            <v>8.5</v>
          </cell>
          <cell r="G13">
            <v>51.8</v>
          </cell>
        </row>
        <row r="14">
          <cell r="B14" t="str">
            <v>Хлеб пшеничный</v>
          </cell>
          <cell r="C14">
            <v>40</v>
          </cell>
          <cell r="D14">
            <v>4.28</v>
          </cell>
          <cell r="E14">
            <v>1.8</v>
          </cell>
          <cell r="F14">
            <v>17.399999999999999</v>
          </cell>
          <cell r="G14">
            <v>109.6</v>
          </cell>
        </row>
        <row r="15">
          <cell r="B15" t="str">
            <v>Напиток витаминный «Витоша»</v>
          </cell>
          <cell r="C15">
            <v>200</v>
          </cell>
          <cell r="D15">
            <v>1.3</v>
          </cell>
          <cell r="E15">
            <v>0.08</v>
          </cell>
          <cell r="F15">
            <v>18.399999999999999</v>
          </cell>
          <cell r="G15">
            <v>74</v>
          </cell>
        </row>
      </sheetData>
      <sheetData sheetId="7">
        <row r="5">
          <cell r="B5" t="str">
            <v xml:space="preserve">Каша манная </v>
          </cell>
          <cell r="C5">
            <v>250</v>
          </cell>
          <cell r="D5">
            <v>8.5299999999999994</v>
          </cell>
          <cell r="E5">
            <v>4.33</v>
          </cell>
          <cell r="F5">
            <v>54.78</v>
          </cell>
          <cell r="G5">
            <v>292.25</v>
          </cell>
        </row>
        <row r="6">
          <cell r="B6" t="str">
            <v>Хлеб пшеничный (батон нарезной)</v>
          </cell>
          <cell r="C6">
            <v>20</v>
          </cell>
          <cell r="D6">
            <v>2.25</v>
          </cell>
          <cell r="E6">
            <v>0.9</v>
          </cell>
          <cell r="F6">
            <v>15.3</v>
          </cell>
          <cell r="G6">
            <v>39</v>
          </cell>
        </row>
        <row r="7">
          <cell r="B7" t="str">
            <v>Кофейный напиток на молоке</v>
          </cell>
          <cell r="C7">
            <v>200</v>
          </cell>
          <cell r="D7">
            <v>3.6</v>
          </cell>
          <cell r="E7">
            <v>2.67</v>
          </cell>
          <cell r="F7">
            <v>29.3</v>
          </cell>
          <cell r="G7">
            <v>91</v>
          </cell>
        </row>
        <row r="8">
          <cell r="B8" t="str">
            <v>булочка</v>
          </cell>
          <cell r="C8">
            <v>80</v>
          </cell>
          <cell r="D8">
            <v>1.9</v>
          </cell>
          <cell r="E8">
            <v>3.45</v>
          </cell>
          <cell r="F8">
            <v>32.200000000000003</v>
          </cell>
          <cell r="G8">
            <v>168.5</v>
          </cell>
        </row>
        <row r="11">
          <cell r="B11" t="str">
            <v xml:space="preserve">Рассольник «ленинградский » </v>
          </cell>
          <cell r="C11">
            <v>250</v>
          </cell>
          <cell r="D11">
            <v>3.75</v>
          </cell>
          <cell r="E11">
            <v>5.5</v>
          </cell>
          <cell r="F11">
            <v>5.2</v>
          </cell>
          <cell r="G11">
            <v>120.75</v>
          </cell>
        </row>
        <row r="12">
          <cell r="B12" t="str">
            <v>Картофельное Пюре</v>
          </cell>
          <cell r="C12">
            <v>200</v>
          </cell>
          <cell r="D12">
            <v>7.2</v>
          </cell>
          <cell r="E12">
            <v>46</v>
          </cell>
          <cell r="F12">
            <v>12.4</v>
          </cell>
          <cell r="G12">
            <v>183</v>
          </cell>
        </row>
        <row r="13">
          <cell r="B13" t="str">
            <v>Котлета  рыбная запеченная</v>
          </cell>
          <cell r="C13">
            <v>120</v>
          </cell>
          <cell r="D13">
            <v>12</v>
          </cell>
          <cell r="E13">
            <v>6</v>
          </cell>
          <cell r="F13">
            <v>15</v>
          </cell>
          <cell r="G13">
            <v>115</v>
          </cell>
        </row>
        <row r="14">
          <cell r="B14" t="str">
            <v>Компот из сухофруктов</v>
          </cell>
          <cell r="C14">
            <v>200</v>
          </cell>
          <cell r="D14">
            <v>1.1599999999999999</v>
          </cell>
          <cell r="E14">
            <v>0.3</v>
          </cell>
          <cell r="F14">
            <v>30.6</v>
          </cell>
          <cell r="G14">
            <v>125</v>
          </cell>
        </row>
        <row r="15">
          <cell r="B15" t="str">
            <v>Хлеб ржаной</v>
          </cell>
          <cell r="C15">
            <v>20</v>
          </cell>
          <cell r="D15">
            <v>1.7</v>
          </cell>
          <cell r="E15">
            <v>0.44</v>
          </cell>
          <cell r="F15">
            <v>8.5</v>
          </cell>
          <cell r="G15">
            <v>51.8</v>
          </cell>
        </row>
        <row r="16">
          <cell r="B16" t="str">
            <v>Хлеб пшеничный</v>
          </cell>
          <cell r="C16">
            <v>40</v>
          </cell>
          <cell r="D16">
            <v>4.28</v>
          </cell>
          <cell r="E16">
            <v>1.8</v>
          </cell>
          <cell r="F16">
            <v>17.399999999999999</v>
          </cell>
          <cell r="G16">
            <v>109.6</v>
          </cell>
        </row>
      </sheetData>
      <sheetData sheetId="8">
        <row r="5">
          <cell r="B5" t="str">
            <v>Каша рисовая на молоке</v>
          </cell>
          <cell r="C5">
            <v>250</v>
          </cell>
          <cell r="D5">
            <v>9.1199999999999992</v>
          </cell>
          <cell r="E5">
            <v>5.37</v>
          </cell>
          <cell r="F5">
            <v>47.6</v>
          </cell>
          <cell r="G5">
            <v>387.75</v>
          </cell>
        </row>
        <row r="6">
          <cell r="B6" t="str">
            <v>Хлеб пшеничный (батон нарезной)</v>
          </cell>
          <cell r="C6">
            <v>20</v>
          </cell>
          <cell r="D6">
            <v>2.25</v>
          </cell>
          <cell r="E6">
            <v>0.9</v>
          </cell>
          <cell r="F6">
            <v>15.3</v>
          </cell>
          <cell r="G6">
            <v>39</v>
          </cell>
        </row>
        <row r="7">
          <cell r="B7" t="str">
            <v>Чай с сахаром</v>
          </cell>
          <cell r="C7">
            <v>200</v>
          </cell>
          <cell r="D7">
            <v>0.53</v>
          </cell>
          <cell r="F7">
            <v>9.4700000000000006</v>
          </cell>
          <cell r="G7">
            <v>28</v>
          </cell>
        </row>
        <row r="8">
          <cell r="B8" t="str">
            <v>банан</v>
          </cell>
          <cell r="C8">
            <v>100</v>
          </cell>
          <cell r="D8">
            <v>1.5</v>
          </cell>
          <cell r="E8">
            <v>0.5</v>
          </cell>
          <cell r="F8">
            <v>21</v>
          </cell>
          <cell r="G8">
            <v>96</v>
          </cell>
        </row>
        <row r="11">
          <cell r="B11" t="str">
            <v>Суп-пюре  картофельный с гренками</v>
          </cell>
          <cell r="C11">
            <v>250</v>
          </cell>
          <cell r="D11">
            <v>1.57</v>
          </cell>
          <cell r="E11">
            <v>2.17</v>
          </cell>
          <cell r="F11">
            <v>9.69</v>
          </cell>
          <cell r="G11">
            <v>242</v>
          </cell>
        </row>
        <row r="12">
          <cell r="B12" t="str">
            <v xml:space="preserve">Капуста тушенная </v>
          </cell>
          <cell r="C12">
            <v>200</v>
          </cell>
          <cell r="D12">
            <v>3.56</v>
          </cell>
          <cell r="E12">
            <v>4.95</v>
          </cell>
          <cell r="F12">
            <v>13.8</v>
          </cell>
          <cell r="G12">
            <v>150.19999999999999</v>
          </cell>
        </row>
        <row r="13">
          <cell r="B13" t="str">
            <v xml:space="preserve">Бедро куриное запеченное </v>
          </cell>
          <cell r="C13">
            <v>120</v>
          </cell>
          <cell r="D13">
            <v>15.98</v>
          </cell>
          <cell r="E13">
            <v>13.99</v>
          </cell>
          <cell r="F13">
            <v>4.21</v>
          </cell>
          <cell r="G13">
            <v>150.4</v>
          </cell>
        </row>
        <row r="14">
          <cell r="B14" t="str">
            <v>Напиток из плодов шиповника</v>
          </cell>
          <cell r="C14">
            <v>200</v>
          </cell>
          <cell r="D14">
            <v>0.6</v>
          </cell>
          <cell r="E14" t="str">
            <v>-</v>
          </cell>
          <cell r="F14">
            <v>14.1</v>
          </cell>
          <cell r="G14">
            <v>77.8</v>
          </cell>
        </row>
        <row r="15">
          <cell r="B15" t="str">
            <v>Хлеб ржаной</v>
          </cell>
          <cell r="C15">
            <v>20</v>
          </cell>
          <cell r="D15">
            <v>1.7</v>
          </cell>
          <cell r="E15">
            <v>0.44</v>
          </cell>
          <cell r="F15">
            <v>8.5</v>
          </cell>
          <cell r="G15">
            <v>51.8</v>
          </cell>
        </row>
        <row r="16">
          <cell r="B16" t="str">
            <v>Хлеб пшеничный</v>
          </cell>
          <cell r="C16">
            <v>40</v>
          </cell>
          <cell r="D16">
            <v>4.28</v>
          </cell>
          <cell r="E16">
            <v>1.8</v>
          </cell>
          <cell r="F16">
            <v>17.399999999999999</v>
          </cell>
          <cell r="G16">
            <v>109.6</v>
          </cell>
        </row>
      </sheetData>
      <sheetData sheetId="9">
        <row r="5">
          <cell r="B5" t="str">
            <v>Каша пшенная молочная</v>
          </cell>
          <cell r="C5">
            <v>250</v>
          </cell>
          <cell r="D5">
            <v>9.1199999999999992</v>
          </cell>
          <cell r="E5">
            <v>5.37</v>
          </cell>
          <cell r="F5">
            <v>47.8</v>
          </cell>
          <cell r="G5">
            <v>387.25</v>
          </cell>
        </row>
        <row r="6">
          <cell r="B6" t="str">
            <v>Хлеб пшеничный (батон нарезной)</v>
          </cell>
          <cell r="C6">
            <v>20</v>
          </cell>
          <cell r="D6">
            <v>2.25</v>
          </cell>
          <cell r="E6">
            <v>0.9</v>
          </cell>
          <cell r="F6">
            <v>15.3</v>
          </cell>
          <cell r="G6">
            <v>39</v>
          </cell>
        </row>
        <row r="7">
          <cell r="B7" t="str">
            <v xml:space="preserve">Какао на молоке </v>
          </cell>
          <cell r="C7">
            <v>200</v>
          </cell>
          <cell r="D7">
            <v>7</v>
          </cell>
          <cell r="E7">
            <v>4.5999999999999996</v>
          </cell>
          <cell r="F7">
            <v>19.399999999999999</v>
          </cell>
          <cell r="G7">
            <v>154</v>
          </cell>
        </row>
        <row r="8">
          <cell r="B8" t="str">
            <v xml:space="preserve">Фрукт </v>
          </cell>
          <cell r="C8">
            <v>80</v>
          </cell>
          <cell r="D8">
            <v>0.4</v>
          </cell>
          <cell r="E8">
            <v>0.1</v>
          </cell>
          <cell r="F8">
            <v>6.4</v>
          </cell>
          <cell r="G8">
            <v>26</v>
          </cell>
        </row>
        <row r="11">
          <cell r="B11" t="str">
            <v>Суп овощной</v>
          </cell>
          <cell r="C11">
            <v>250</v>
          </cell>
          <cell r="D11">
            <v>4.92</v>
          </cell>
          <cell r="E11">
            <v>4.4800000000000004</v>
          </cell>
          <cell r="F11">
            <v>17.8</v>
          </cell>
          <cell r="G11">
            <v>122.96</v>
          </cell>
        </row>
        <row r="12">
          <cell r="B12" t="str">
            <v>Котлета мясная рубленная</v>
          </cell>
          <cell r="C12">
            <v>120</v>
          </cell>
          <cell r="D12">
            <v>12.32</v>
          </cell>
          <cell r="E12">
            <v>21.6</v>
          </cell>
          <cell r="F12">
            <v>11</v>
          </cell>
          <cell r="G12">
            <v>183</v>
          </cell>
        </row>
        <row r="13">
          <cell r="B13" t="str">
            <v>Макароны отварные</v>
          </cell>
          <cell r="C13">
            <v>200</v>
          </cell>
          <cell r="D13">
            <v>5.0999999999999996</v>
          </cell>
          <cell r="E13">
            <v>9.1</v>
          </cell>
          <cell r="F13">
            <v>34.200000000000003</v>
          </cell>
          <cell r="G13">
            <v>137.9</v>
          </cell>
        </row>
        <row r="14">
          <cell r="B14" t="str">
            <v>Хлеб ржаной</v>
          </cell>
          <cell r="C14">
            <v>20</v>
          </cell>
          <cell r="D14">
            <v>1.7</v>
          </cell>
          <cell r="E14">
            <v>0.44</v>
          </cell>
          <cell r="F14">
            <v>8.5</v>
          </cell>
          <cell r="G14">
            <v>51.8</v>
          </cell>
        </row>
        <row r="15">
          <cell r="B15" t="str">
            <v>Хлеб пшеничный</v>
          </cell>
          <cell r="C15">
            <v>40</v>
          </cell>
          <cell r="D15">
            <v>4.28</v>
          </cell>
          <cell r="E15">
            <v>1.8</v>
          </cell>
          <cell r="F15">
            <v>17.399999999999999</v>
          </cell>
          <cell r="G15">
            <v>109.6</v>
          </cell>
        </row>
        <row r="16">
          <cell r="B16" t="str">
            <v>Напиток витаминный «Витоша»</v>
          </cell>
          <cell r="C16">
            <v>200</v>
          </cell>
          <cell r="D16">
            <v>1.3</v>
          </cell>
          <cell r="E16">
            <v>0.08</v>
          </cell>
          <cell r="F16">
            <v>18.399999999999999</v>
          </cell>
          <cell r="G16">
            <v>74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11.57031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4.45" customHeight="1" x14ac:dyDescent="0.2">
      <c r="A1" s="1" t="s">
        <v>7</v>
      </c>
      <c r="C1" s="51" t="s">
        <v>43</v>
      </c>
      <c r="D1" s="52"/>
      <c r="E1" s="53"/>
      <c r="F1" s="12" t="s">
        <v>15</v>
      </c>
      <c r="G1" s="2" t="s">
        <v>16</v>
      </c>
      <c r="H1" s="54" t="s">
        <v>44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45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47</v>
      </c>
      <c r="G3" s="2" t="s">
        <v>18</v>
      </c>
      <c r="H3" s="48">
        <v>1</v>
      </c>
      <c r="I3" s="48" t="s">
        <v>46</v>
      </c>
      <c r="J3" s="49">
        <v>2025</v>
      </c>
      <c r="K3" s="50"/>
    </row>
    <row r="4" spans="1:12" ht="13.5" thickBot="1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tr">
        <f>[1]Лист1!B6</f>
        <v>Суп молочный с вермишелью</v>
      </c>
      <c r="F6" s="40">
        <f>[1]Лист1!C6</f>
        <v>250</v>
      </c>
      <c r="G6" s="40">
        <f>[1]Лист1!D6</f>
        <v>11</v>
      </c>
      <c r="H6" s="40">
        <f>[1]Лист1!E6</f>
        <v>18.399999999999999</v>
      </c>
      <c r="I6" s="40">
        <f>[1]Лист1!F6</f>
        <v>2.1</v>
      </c>
      <c r="J6" s="40">
        <f>[1]Лист1!G6</f>
        <v>182</v>
      </c>
      <c r="K6" s="41">
        <v>177</v>
      </c>
      <c r="L6" s="40"/>
    </row>
    <row r="7" spans="1:12" ht="15" x14ac:dyDescent="0.25">
      <c r="A7" s="23"/>
      <c r="B7" s="15"/>
      <c r="C7" s="11"/>
      <c r="D7" s="7"/>
      <c r="E7" s="42" t="str">
        <f>[1]Лист1!B8</f>
        <v xml:space="preserve">Сдоба Посадская с вареной  сгущенкой </v>
      </c>
      <c r="F7" s="43">
        <f>[1]Лист1!C8</f>
        <v>50</v>
      </c>
      <c r="G7" s="43">
        <f>[1]Лист1!D8</f>
        <v>4.6399999999999997</v>
      </c>
      <c r="H7" s="43">
        <f>[1]Лист1!E8</f>
        <v>5.9</v>
      </c>
      <c r="I7" s="43">
        <f>[1]Лист1!F8</f>
        <v>32.200000000000003</v>
      </c>
      <c r="J7" s="43">
        <f>[1]Лист1!G8</f>
        <v>139</v>
      </c>
      <c r="K7" s="44" t="s">
        <v>37</v>
      </c>
      <c r="L7" s="43"/>
    </row>
    <row r="8" spans="1:12" ht="15" x14ac:dyDescent="0.25">
      <c r="A8" s="23"/>
      <c r="B8" s="15"/>
      <c r="C8" s="11"/>
      <c r="D8" s="7" t="s">
        <v>21</v>
      </c>
      <c r="E8" s="42" t="str">
        <f>[1]Лист1!B9</f>
        <v xml:space="preserve">Какао на молоке </v>
      </c>
      <c r="F8" s="43">
        <f>[1]Лист1!C9</f>
        <v>200</v>
      </c>
      <c r="G8" s="43">
        <f>[1]Лист1!D9</f>
        <v>5</v>
      </c>
      <c r="H8" s="43">
        <f>[1]Лист1!E9</f>
        <v>4.5999999999999996</v>
      </c>
      <c r="I8" s="43">
        <f>[1]Лист1!F9</f>
        <v>19.399999999999999</v>
      </c>
      <c r="J8" s="43">
        <f>[1]Лист1!G9</f>
        <v>154</v>
      </c>
      <c r="K8" s="44">
        <v>959</v>
      </c>
      <c r="L8" s="43"/>
    </row>
    <row r="9" spans="1:12" ht="15" x14ac:dyDescent="0.25">
      <c r="A9" s="23"/>
      <c r="B9" s="15"/>
      <c r="C9" s="11"/>
      <c r="D9" s="7" t="s">
        <v>22</v>
      </c>
      <c r="E9" s="42" t="str">
        <f>[1]Лист1!B10</f>
        <v>Хлеб пшеничный (батон нарезной)</v>
      </c>
      <c r="F9" s="43">
        <f>[1]Лист1!C10</f>
        <v>20</v>
      </c>
      <c r="G9" s="43">
        <f>[1]Лист1!D10</f>
        <v>2.25</v>
      </c>
      <c r="H9" s="43">
        <f>[1]Лист1!E10</f>
        <v>0.9</v>
      </c>
      <c r="I9" s="43">
        <f>[1]Лист1!F10</f>
        <v>15.3</v>
      </c>
      <c r="J9" s="43">
        <f>[1]Лист1!G10</f>
        <v>39</v>
      </c>
      <c r="K9" s="44" t="s">
        <v>37</v>
      </c>
      <c r="L9" s="43"/>
    </row>
    <row r="10" spans="1:12" ht="15" x14ac:dyDescent="0.2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4"/>
      <c r="B12" s="17"/>
      <c r="C12" s="8"/>
      <c r="D12" s="18" t="s">
        <v>31</v>
      </c>
      <c r="E12" s="9"/>
      <c r="F12" s="19">
        <f>SUM(F6:F11)</f>
        <v>520</v>
      </c>
      <c r="G12" s="19">
        <f>SUM(G6:G11)</f>
        <v>22.89</v>
      </c>
      <c r="H12" s="19">
        <f>SUM(H6:H11)</f>
        <v>29.799999999999997</v>
      </c>
      <c r="I12" s="19">
        <f>SUM(I6:I11)</f>
        <v>69</v>
      </c>
      <c r="J12" s="19">
        <f>SUM(J6:J11)</f>
        <v>514</v>
      </c>
      <c r="K12" s="25"/>
      <c r="L12" s="19">
        <f>SUM(L6:L11)</f>
        <v>0</v>
      </c>
    </row>
    <row r="13" spans="1:12" ht="15" x14ac:dyDescent="0.25">
      <c r="A13" s="26">
        <f>A6</f>
        <v>1</v>
      </c>
      <c r="B13" s="13">
        <f>B6</f>
        <v>1</v>
      </c>
      <c r="C13" s="10" t="s">
        <v>24</v>
      </c>
      <c r="D13" s="7" t="s">
        <v>25</v>
      </c>
      <c r="E13" s="42" t="str">
        <f>[1]Лист1!B13</f>
        <v>Щи из свежей капусты с картофелем и сметаной на м/б</v>
      </c>
      <c r="F13" s="43">
        <f>[1]Лист1!C13</f>
        <v>250</v>
      </c>
      <c r="G13" s="43">
        <f>[1]Лист1!D13</f>
        <v>7.7</v>
      </c>
      <c r="H13" s="43">
        <f>[1]Лист1!E13</f>
        <v>5</v>
      </c>
      <c r="I13" s="43">
        <f>[1]Лист1!F13</f>
        <v>26.75</v>
      </c>
      <c r="J13" s="43">
        <f>[1]Лист1!G13</f>
        <v>84.75</v>
      </c>
      <c r="K13" s="44">
        <v>187</v>
      </c>
      <c r="L13" s="43"/>
    </row>
    <row r="14" spans="1:12" ht="15" x14ac:dyDescent="0.25">
      <c r="A14" s="23"/>
      <c r="B14" s="15"/>
      <c r="C14" s="11"/>
      <c r="D14" s="7" t="s">
        <v>26</v>
      </c>
      <c r="E14" s="42" t="str">
        <f>[1]Лист1!B14</f>
        <v>Котлета  рыбная запеченная</v>
      </c>
      <c r="F14" s="43">
        <f>[1]Лист1!C14</f>
        <v>120</v>
      </c>
      <c r="G14" s="43">
        <f>[1]Лист1!D14</f>
        <v>12</v>
      </c>
      <c r="H14" s="43">
        <f>[1]Лист1!E14</f>
        <v>6</v>
      </c>
      <c r="I14" s="43">
        <f>[1]Лист1!F14</f>
        <v>15</v>
      </c>
      <c r="J14" s="43">
        <f>[1]Лист1!G14</f>
        <v>115</v>
      </c>
      <c r="K14" s="44">
        <v>248</v>
      </c>
      <c r="L14" s="43"/>
    </row>
    <row r="15" spans="1:12" ht="15" x14ac:dyDescent="0.25">
      <c r="A15" s="23"/>
      <c r="B15" s="15"/>
      <c r="C15" s="11"/>
      <c r="D15" s="7" t="s">
        <v>27</v>
      </c>
      <c r="E15" s="42" t="str">
        <f>[1]Лист1!B15</f>
        <v>Рис отварной</v>
      </c>
      <c r="F15" s="43">
        <f>[1]Лист1!C15</f>
        <v>200</v>
      </c>
      <c r="G15" s="43">
        <f>[1]Лист1!D15</f>
        <v>4.8899999999999997</v>
      </c>
      <c r="H15" s="43">
        <f>[1]Лист1!E15</f>
        <v>7.22</v>
      </c>
      <c r="I15" s="43">
        <f>[1]Лист1!F15</f>
        <v>48.76</v>
      </c>
      <c r="J15" s="43">
        <f>[1]Лист1!G15</f>
        <v>300.89999999999998</v>
      </c>
      <c r="K15" s="44">
        <v>424</v>
      </c>
      <c r="L15" s="43"/>
    </row>
    <row r="16" spans="1:12" ht="15" x14ac:dyDescent="0.25">
      <c r="A16" s="23"/>
      <c r="B16" s="15"/>
      <c r="C16" s="11"/>
      <c r="D16" s="7" t="s">
        <v>38</v>
      </c>
      <c r="E16" s="42" t="str">
        <f>[1]Лист1!B16</f>
        <v>Чай с лимоном</v>
      </c>
      <c r="F16" s="43">
        <f>[1]Лист1!C16</f>
        <v>200</v>
      </c>
      <c r="G16" s="43" t="str">
        <f>[1]Лист1!D16</f>
        <v>-</v>
      </c>
      <c r="H16" s="43" t="str">
        <f>[1]Лист1!E16</f>
        <v>-</v>
      </c>
      <c r="I16" s="43">
        <f>[1]Лист1!F16</f>
        <v>6.8</v>
      </c>
      <c r="J16" s="43">
        <f>[1]Лист1!G16</f>
        <v>28</v>
      </c>
      <c r="K16" s="44">
        <v>393</v>
      </c>
      <c r="L16" s="43"/>
    </row>
    <row r="17" spans="1:12" ht="15" x14ac:dyDescent="0.25">
      <c r="A17" s="23"/>
      <c r="B17" s="15"/>
      <c r="C17" s="11"/>
      <c r="D17" s="7" t="s">
        <v>40</v>
      </c>
      <c r="E17" s="42" t="str">
        <f>[1]Лист1!B18</f>
        <v>Хлеб ржаной</v>
      </c>
      <c r="F17" s="43">
        <f>[1]Лист1!C18</f>
        <v>20</v>
      </c>
      <c r="G17" s="43">
        <f>[1]Лист1!D18</f>
        <v>1.7</v>
      </c>
      <c r="H17" s="43">
        <f>[1]Лист1!E18</f>
        <v>0.44</v>
      </c>
      <c r="I17" s="43">
        <f>[1]Лист1!F18</f>
        <v>8.5</v>
      </c>
      <c r="J17" s="43">
        <f>[1]Лист1!G18</f>
        <v>51.8</v>
      </c>
      <c r="K17" s="44" t="s">
        <v>37</v>
      </c>
      <c r="L17" s="43"/>
    </row>
    <row r="18" spans="1:12" ht="15" x14ac:dyDescent="0.25">
      <c r="A18" s="23"/>
      <c r="B18" s="15"/>
      <c r="C18" s="11"/>
      <c r="D18" s="7" t="s">
        <v>39</v>
      </c>
      <c r="E18" s="42" t="str">
        <f>[1]Лист1!B19</f>
        <v>Хлеб пшеничный</v>
      </c>
      <c r="F18" s="43">
        <f>[1]Лист1!C19</f>
        <v>40</v>
      </c>
      <c r="G18" s="43">
        <f>[1]Лист1!D19</f>
        <v>4.28</v>
      </c>
      <c r="H18" s="43">
        <f>[1]Лист1!E19</f>
        <v>1.8</v>
      </c>
      <c r="I18" s="43">
        <f>[1]Лист1!F19</f>
        <v>17.399999999999999</v>
      </c>
      <c r="J18" s="43">
        <f>[1]Лист1!G19</f>
        <v>109.6</v>
      </c>
      <c r="K18" s="44" t="s">
        <v>37</v>
      </c>
      <c r="L18" s="43"/>
    </row>
    <row r="19" spans="1:12" ht="15" x14ac:dyDescent="0.2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4"/>
      <c r="B21" s="17"/>
      <c r="C21" s="8"/>
      <c r="D21" s="18" t="s">
        <v>31</v>
      </c>
      <c r="E21" s="9"/>
      <c r="F21" s="19">
        <f>SUM(F13:F20)</f>
        <v>830</v>
      </c>
      <c r="G21" s="19">
        <f>SUM(G13:G20)</f>
        <v>30.57</v>
      </c>
      <c r="H21" s="19">
        <f>SUM(H13:H20)</f>
        <v>20.46</v>
      </c>
      <c r="I21" s="19">
        <f>SUM(I13:I20)</f>
        <v>123.20999999999998</v>
      </c>
      <c r="J21" s="19">
        <f>SUM(J13:J20)</f>
        <v>690.05</v>
      </c>
      <c r="K21" s="25"/>
      <c r="L21" s="19">
        <f>SUM(L13:L20)</f>
        <v>0</v>
      </c>
    </row>
    <row r="22" spans="1:12" ht="15.75" thickBot="1" x14ac:dyDescent="0.25">
      <c r="A22" s="29">
        <f>A6</f>
        <v>1</v>
      </c>
      <c r="B22" s="30">
        <f>B6</f>
        <v>1</v>
      </c>
      <c r="C22" s="55" t="s">
        <v>4</v>
      </c>
      <c r="D22" s="56"/>
      <c r="E22" s="31"/>
      <c r="F22" s="32">
        <f>F12+F21</f>
        <v>1350</v>
      </c>
      <c r="G22" s="32">
        <f>G12+G21</f>
        <v>53.46</v>
      </c>
      <c r="H22" s="32">
        <f>H12+H21</f>
        <v>50.26</v>
      </c>
      <c r="I22" s="32">
        <f>I12+I21</f>
        <v>192.20999999999998</v>
      </c>
      <c r="J22" s="32">
        <f>J12+J21</f>
        <v>1204.05</v>
      </c>
      <c r="K22" s="32"/>
      <c r="L22" s="32">
        <f>L12+L21</f>
        <v>0</v>
      </c>
    </row>
    <row r="23" spans="1:12" ht="15" x14ac:dyDescent="0.25">
      <c r="A23" s="14">
        <v>1</v>
      </c>
      <c r="B23" s="15">
        <v>2</v>
      </c>
      <c r="C23" s="22" t="s">
        <v>19</v>
      </c>
      <c r="D23" s="5" t="s">
        <v>20</v>
      </c>
      <c r="E23" s="39" t="str">
        <f>[1]Лист2!B6</f>
        <v>Каша ячневая молочная</v>
      </c>
      <c r="F23" s="40">
        <f>[1]Лист2!C6</f>
        <v>250</v>
      </c>
      <c r="G23" s="40">
        <f>[1]Лист2!D6</f>
        <v>7.75</v>
      </c>
      <c r="H23" s="40">
        <f>[1]Лист2!E6</f>
        <v>15.25</v>
      </c>
      <c r="I23" s="40">
        <f>[1]Лист2!F6</f>
        <v>50.26</v>
      </c>
      <c r="J23" s="40">
        <f>[1]Лист2!G6</f>
        <v>383.75</v>
      </c>
      <c r="K23" s="41">
        <v>172</v>
      </c>
      <c r="L23" s="40"/>
    </row>
    <row r="24" spans="1:12" ht="15" x14ac:dyDescent="0.25">
      <c r="A24" s="14"/>
      <c r="B24" s="15"/>
      <c r="C24" s="11"/>
      <c r="D24" s="6" t="s">
        <v>22</v>
      </c>
      <c r="E24" s="42" t="str">
        <f>[1]Лист2!B7</f>
        <v>Бутерброд с повидлом</v>
      </c>
      <c r="F24" s="43">
        <f>[1]Лист2!C7</f>
        <v>50</v>
      </c>
      <c r="G24" s="43">
        <f>[1]Лист2!D7</f>
        <v>2.2000000000000002</v>
      </c>
      <c r="H24" s="43">
        <f>[1]Лист2!E7</f>
        <v>4.8</v>
      </c>
      <c r="I24" s="43">
        <f>[1]Лист2!F7</f>
        <v>25</v>
      </c>
      <c r="J24" s="43">
        <f>[1]Лист2!G7</f>
        <v>152</v>
      </c>
      <c r="K24" s="44">
        <v>2</v>
      </c>
      <c r="L24" s="43"/>
    </row>
    <row r="25" spans="1:12" ht="15" x14ac:dyDescent="0.25">
      <c r="A25" s="14"/>
      <c r="B25" s="15"/>
      <c r="C25" s="11"/>
      <c r="D25" s="7" t="s">
        <v>21</v>
      </c>
      <c r="E25" s="42" t="str">
        <f>[1]Лист2!B8</f>
        <v>Чай с сахаром</v>
      </c>
      <c r="F25" s="43">
        <f>[1]Лист2!C8</f>
        <v>200</v>
      </c>
      <c r="G25" s="43">
        <f>[1]Лист2!D8</f>
        <v>0</v>
      </c>
      <c r="H25" s="43" t="str">
        <f>[1]Лист2!E8</f>
        <v>-</v>
      </c>
      <c r="I25" s="43">
        <f>[1]Лист2!F8</f>
        <v>3.5</v>
      </c>
      <c r="J25" s="43">
        <f>[1]Лист2!G8</f>
        <v>28</v>
      </c>
      <c r="K25" s="44">
        <v>943</v>
      </c>
      <c r="L25" s="43"/>
    </row>
    <row r="26" spans="1:12" ht="15" x14ac:dyDescent="0.25">
      <c r="A26" s="14"/>
      <c r="B26" s="15"/>
      <c r="C26" s="11"/>
      <c r="D26" s="7" t="s">
        <v>23</v>
      </c>
      <c r="E26" s="42" t="str">
        <f>[1]Лист2!B9</f>
        <v xml:space="preserve">Яблоко сезонное </v>
      </c>
      <c r="F26" s="43">
        <f>[1]Лист2!C9</f>
        <v>50</v>
      </c>
      <c r="G26" s="43">
        <f>[1]Лист2!D9</f>
        <v>0.4</v>
      </c>
      <c r="H26" s="43">
        <f>[1]Лист2!E9</f>
        <v>0.4</v>
      </c>
      <c r="I26" s="43">
        <f>[1]Лист2!F9</f>
        <v>9.8000000000000007</v>
      </c>
      <c r="J26" s="43">
        <f>[1]Лист2!G9</f>
        <v>47</v>
      </c>
      <c r="K26" s="44"/>
      <c r="L26" s="43"/>
    </row>
    <row r="27" spans="1:12" ht="15" x14ac:dyDescent="0.25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6"/>
      <c r="B30" s="17"/>
      <c r="C30" s="8"/>
      <c r="D30" s="18" t="s">
        <v>31</v>
      </c>
      <c r="E30" s="9"/>
      <c r="F30" s="19">
        <f>SUM(F23:F29)</f>
        <v>550</v>
      </c>
      <c r="G30" s="19">
        <f t="shared" ref="G30" si="0">SUM(G23:G29)</f>
        <v>10.35</v>
      </c>
      <c r="H30" s="19">
        <f t="shared" ref="H30" si="1">SUM(H23:H29)</f>
        <v>20.45</v>
      </c>
      <c r="I30" s="19">
        <f t="shared" ref="I30" si="2">SUM(I23:I29)</f>
        <v>88.559999999999988</v>
      </c>
      <c r="J30" s="19">
        <f t="shared" ref="J30:L30" si="3">SUM(J23:J29)</f>
        <v>610.75</v>
      </c>
      <c r="K30" s="25"/>
      <c r="L30" s="19">
        <f t="shared" si="3"/>
        <v>0</v>
      </c>
    </row>
    <row r="31" spans="1:12" ht="15" x14ac:dyDescent="0.25">
      <c r="A31" s="14"/>
      <c r="B31" s="15"/>
      <c r="C31" s="11"/>
      <c r="D31" s="7" t="s">
        <v>25</v>
      </c>
      <c r="E31" s="42" t="str">
        <f>[1]Лист2!B13</f>
        <v xml:space="preserve">Суп с макаронными изделиями </v>
      </c>
      <c r="F31" s="43">
        <f>[1]Лист2!C13</f>
        <v>250</v>
      </c>
      <c r="G31" s="43">
        <v>205</v>
      </c>
      <c r="H31" s="43">
        <v>2.2200000000000002</v>
      </c>
      <c r="I31" s="43">
        <v>12.55</v>
      </c>
      <c r="J31" s="43">
        <f>[1]Лист2!G13</f>
        <v>104.75</v>
      </c>
      <c r="K31" s="44">
        <v>112</v>
      </c>
      <c r="L31" s="43"/>
    </row>
    <row r="32" spans="1:12" ht="15" x14ac:dyDescent="0.25">
      <c r="A32" s="14"/>
      <c r="B32" s="15"/>
      <c r="C32" s="11"/>
      <c r="D32" s="7" t="s">
        <v>26</v>
      </c>
      <c r="E32" s="42" t="str">
        <f>[1]Лист2!B15</f>
        <v>Бедро куриное в сметанном соусе</v>
      </c>
      <c r="F32" s="43">
        <f>[1]Лист2!C15</f>
        <v>120</v>
      </c>
      <c r="G32" s="43">
        <v>15.98</v>
      </c>
      <c r="H32" s="43">
        <v>13.99</v>
      </c>
      <c r="I32" s="43">
        <v>4.21</v>
      </c>
      <c r="J32" s="43">
        <f>[1]Лист2!G15</f>
        <v>150.4</v>
      </c>
      <c r="K32" s="44">
        <v>414</v>
      </c>
      <c r="L32" s="43"/>
    </row>
    <row r="33" spans="1:12" ht="15" x14ac:dyDescent="0.25">
      <c r="A33" s="14"/>
      <c r="B33" s="15"/>
      <c r="C33" s="11"/>
      <c r="D33" s="7" t="s">
        <v>27</v>
      </c>
      <c r="E33" s="42" t="str">
        <f>[1]Лист2!B16</f>
        <v xml:space="preserve">Рагу овощное  </v>
      </c>
      <c r="F33" s="43">
        <f>[1]Лист2!C16</f>
        <v>200</v>
      </c>
      <c r="G33" s="43">
        <f>[1]Лист2!D16</f>
        <v>11.88</v>
      </c>
      <c r="H33" s="43">
        <f>[1]Лист2!E16</f>
        <v>5.4</v>
      </c>
      <c r="I33" s="43">
        <f>[1]Лист2!F16</f>
        <v>23.12</v>
      </c>
      <c r="J33" s="43">
        <f>[1]Лист2!G16</f>
        <v>124.44</v>
      </c>
      <c r="K33" s="44">
        <v>331</v>
      </c>
      <c r="L33" s="43"/>
    </row>
    <row r="34" spans="1:12" ht="15" x14ac:dyDescent="0.25">
      <c r="A34" s="14"/>
      <c r="B34" s="15"/>
      <c r="C34" s="11"/>
      <c r="D34" s="7" t="s">
        <v>30</v>
      </c>
      <c r="E34" s="42" t="str">
        <f>[1]Лист2!B17</f>
        <v>Хлеб ржаной</v>
      </c>
      <c r="F34" s="43">
        <f>[1]Лист2!C17</f>
        <v>20</v>
      </c>
      <c r="G34" s="43">
        <f>[1]Лист2!D17</f>
        <v>1.7</v>
      </c>
      <c r="H34" s="43">
        <f>[1]Лист2!E17</f>
        <v>0.44</v>
      </c>
      <c r="I34" s="43">
        <f>[1]Лист2!F17</f>
        <v>8.5</v>
      </c>
      <c r="J34" s="43">
        <f>[1]Лист2!G17</f>
        <v>51.8</v>
      </c>
      <c r="K34" s="44" t="s">
        <v>37</v>
      </c>
      <c r="L34" s="43"/>
    </row>
    <row r="35" spans="1:12" ht="15" x14ac:dyDescent="0.25">
      <c r="A35" s="14"/>
      <c r="B35" s="15"/>
      <c r="C35" s="11"/>
      <c r="D35" s="7" t="s">
        <v>41</v>
      </c>
      <c r="E35" s="42" t="str">
        <f>[1]Лист2!B18</f>
        <v>Хлеб пшеничный</v>
      </c>
      <c r="F35" s="43">
        <f>[1]Лист2!C18</f>
        <v>40</v>
      </c>
      <c r="G35" s="43">
        <f>[1]Лист2!D18</f>
        <v>4.28</v>
      </c>
      <c r="H35" s="43">
        <f>[1]Лист2!E18</f>
        <v>1.8</v>
      </c>
      <c r="I35" s="43">
        <f>[1]Лист2!F18</f>
        <v>17.399999999999999</v>
      </c>
      <c r="J35" s="43">
        <f>[1]Лист2!G18</f>
        <v>109.6</v>
      </c>
      <c r="K35" s="44" t="s">
        <v>37</v>
      </c>
      <c r="L35" s="43"/>
    </row>
    <row r="36" spans="1:12" ht="15" x14ac:dyDescent="0.25">
      <c r="A36" s="14"/>
      <c r="B36" s="15"/>
      <c r="C36" s="11"/>
      <c r="D36" s="6" t="s">
        <v>28</v>
      </c>
      <c r="E36" s="42" t="str">
        <f>[1]Лист2!B19</f>
        <v>напиток витаминизированный "Витоша"</v>
      </c>
      <c r="F36" s="43">
        <f>[1]Лист2!C19</f>
        <v>200</v>
      </c>
      <c r="G36" s="43">
        <f>[1]Лист2!D19</f>
        <v>0.6</v>
      </c>
      <c r="H36" s="43" t="str">
        <f>[1]Лист2!E19</f>
        <v>-</v>
      </c>
      <c r="I36" s="43">
        <f>[1]Лист2!F19</f>
        <v>14.1</v>
      </c>
      <c r="J36" s="43">
        <f>[1]Лист2!G19</f>
        <v>77.8</v>
      </c>
      <c r="K36" s="44">
        <v>342</v>
      </c>
      <c r="L36" s="43"/>
    </row>
    <row r="37" spans="1:12" ht="15" x14ac:dyDescent="0.25">
      <c r="A37" s="14"/>
      <c r="B37" s="15"/>
      <c r="C37" s="11"/>
      <c r="D37" s="6"/>
      <c r="E37" s="42" t="str">
        <f>[1]Лист2!B20</f>
        <v xml:space="preserve">Баранка яичная </v>
      </c>
      <c r="F37" s="43">
        <f>[1]Лист2!C20</f>
        <v>50</v>
      </c>
      <c r="G37" s="43">
        <f>[1]Лист2!D20</f>
        <v>0.3</v>
      </c>
      <c r="H37" s="43">
        <f>[1]Лист2!E20</f>
        <v>4.5</v>
      </c>
      <c r="I37" s="43">
        <f>[1]Лист2!F20</f>
        <v>31</v>
      </c>
      <c r="J37" s="43">
        <f>[1]Лист2!G20</f>
        <v>185</v>
      </c>
      <c r="K37" s="44"/>
      <c r="L37" s="43"/>
    </row>
    <row r="38" spans="1:12" ht="15" x14ac:dyDescent="0.25">
      <c r="A38" s="16"/>
      <c r="B38" s="17"/>
      <c r="C38" s="8"/>
      <c r="D38" s="18" t="s">
        <v>31</v>
      </c>
      <c r="E38" s="9"/>
      <c r="F38" s="19">
        <f>SUM(F31:F37)</f>
        <v>880</v>
      </c>
      <c r="G38" s="19">
        <f>SUM(G31:G37)</f>
        <v>239.73999999999998</v>
      </c>
      <c r="H38" s="19">
        <f>SUM(H31:H37)</f>
        <v>28.35</v>
      </c>
      <c r="I38" s="19">
        <f>SUM(I31:I37)</f>
        <v>110.88</v>
      </c>
      <c r="J38" s="19">
        <f>SUM(J31:J37)</f>
        <v>803.79</v>
      </c>
      <c r="K38" s="25"/>
      <c r="L38" s="19">
        <f>SUM(L31:L37)</f>
        <v>0</v>
      </c>
    </row>
    <row r="39" spans="1:12" ht="15.75" customHeight="1" thickBot="1" x14ac:dyDescent="0.25">
      <c r="A39" s="33">
        <f>A23</f>
        <v>1</v>
      </c>
      <c r="B39" s="33">
        <f>B23</f>
        <v>2</v>
      </c>
      <c r="C39" s="55" t="s">
        <v>4</v>
      </c>
      <c r="D39" s="56"/>
      <c r="E39" s="31"/>
      <c r="F39" s="32">
        <f>F30+F38</f>
        <v>1430</v>
      </c>
      <c r="G39" s="32">
        <f>G30+G38</f>
        <v>250.08999999999997</v>
      </c>
      <c r="H39" s="32">
        <f>H30+H38</f>
        <v>48.8</v>
      </c>
      <c r="I39" s="32">
        <f>I30+I38</f>
        <v>199.44</v>
      </c>
      <c r="J39" s="32">
        <f>J30+J38</f>
        <v>1414.54</v>
      </c>
      <c r="K39" s="32"/>
      <c r="L39" s="32">
        <f>L30+L38</f>
        <v>0</v>
      </c>
    </row>
    <row r="40" spans="1:12" ht="15" x14ac:dyDescent="0.25">
      <c r="A40" s="20">
        <v>1</v>
      </c>
      <c r="B40" s="21">
        <v>3</v>
      </c>
      <c r="C40" s="22" t="s">
        <v>19</v>
      </c>
      <c r="D40" s="5" t="s">
        <v>20</v>
      </c>
      <c r="E40" s="39" t="str">
        <f>[1]Лист3!B6</f>
        <v>Каша рисовая на молоке</v>
      </c>
      <c r="F40" s="40">
        <f>[1]Лист3!C6</f>
        <v>250</v>
      </c>
      <c r="G40" s="40">
        <f>[1]Лист3!D6</f>
        <v>6</v>
      </c>
      <c r="H40" s="40">
        <f>[1]Лист3!E6</f>
        <v>15</v>
      </c>
      <c r="I40" s="40">
        <f>[1]Лист3!F6</f>
        <v>59.5</v>
      </c>
      <c r="J40" s="40">
        <f>[1]Лист3!G6</f>
        <v>383.75</v>
      </c>
      <c r="K40" s="41">
        <v>309</v>
      </c>
      <c r="L40" s="40"/>
    </row>
    <row r="41" spans="1:12" ht="15" x14ac:dyDescent="0.25">
      <c r="A41" s="23"/>
      <c r="B41" s="15"/>
      <c r="C41" s="11"/>
      <c r="D41" s="6" t="s">
        <v>21</v>
      </c>
      <c r="E41" s="42" t="str">
        <f>[1]Лист3!B7</f>
        <v>Кофейный напиток на молоке</v>
      </c>
      <c r="F41" s="43">
        <f>[1]Лист3!C7</f>
        <v>200</v>
      </c>
      <c r="G41" s="43">
        <f>[1]Лист3!D7</f>
        <v>2.8</v>
      </c>
      <c r="H41" s="43">
        <f>[1]Лист3!E7</f>
        <v>2.4</v>
      </c>
      <c r="I41" s="43">
        <f>[1]Лист3!F7</f>
        <v>20</v>
      </c>
      <c r="J41" s="43">
        <f>[1]Лист3!G7</f>
        <v>112</v>
      </c>
      <c r="K41" s="44">
        <v>395</v>
      </c>
      <c r="L41" s="43"/>
    </row>
    <row r="42" spans="1:12" ht="15" x14ac:dyDescent="0.25">
      <c r="A42" s="23"/>
      <c r="B42" s="15"/>
      <c r="C42" s="11"/>
      <c r="D42" s="7" t="s">
        <v>22</v>
      </c>
      <c r="E42" s="42" t="str">
        <f>[1]Лист3!B8</f>
        <v>Хлеб пшеничный (батон нарезной)</v>
      </c>
      <c r="F42" s="43">
        <f>[1]Лист3!C8</f>
        <v>20</v>
      </c>
      <c r="G42" s="43">
        <f>[1]Лист3!D8</f>
        <v>2.25</v>
      </c>
      <c r="H42" s="43">
        <f>[1]Лист3!E8</f>
        <v>0.9</v>
      </c>
      <c r="I42" s="43">
        <f>[1]Лист3!F8</f>
        <v>15.3</v>
      </c>
      <c r="J42" s="43">
        <f>[1]Лист3!G8</f>
        <v>39</v>
      </c>
      <c r="K42" s="44" t="s">
        <v>37</v>
      </c>
      <c r="L42" s="43"/>
    </row>
    <row r="43" spans="1:12" ht="15" x14ac:dyDescent="0.25">
      <c r="A43" s="23"/>
      <c r="B43" s="15"/>
      <c r="C43" s="11"/>
      <c r="D43" s="7" t="s">
        <v>23</v>
      </c>
      <c r="E43" s="42" t="str">
        <f>[1]Лист3!B9</f>
        <v>банан</v>
      </c>
      <c r="F43" s="43">
        <f>[1]Лист3!C9</f>
        <v>80</v>
      </c>
      <c r="G43" s="43">
        <f>[1]Лист3!D9</f>
        <v>1.2</v>
      </c>
      <c r="H43" s="43">
        <f>[1]Лист3!E9</f>
        <v>0.4</v>
      </c>
      <c r="I43" s="43">
        <f>[1]Лист3!F9</f>
        <v>16.8</v>
      </c>
      <c r="J43" s="43">
        <f>[1]Лист3!G9</f>
        <v>76.8</v>
      </c>
      <c r="K43" s="44"/>
      <c r="L43" s="43"/>
    </row>
    <row r="44" spans="1:12" ht="15" x14ac:dyDescent="0.25">
      <c r="A44" s="23"/>
      <c r="B44" s="15"/>
      <c r="C44" s="11"/>
      <c r="D44" s="7"/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6"/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4"/>
      <c r="B47" s="17"/>
      <c r="C47" s="8"/>
      <c r="D47" s="18" t="s">
        <v>31</v>
      </c>
      <c r="E47" s="9"/>
      <c r="F47" s="19">
        <f>SUM(F40:F46)</f>
        <v>550</v>
      </c>
      <c r="G47" s="19">
        <f t="shared" ref="G47" si="4">SUM(G40:G46)</f>
        <v>12.25</v>
      </c>
      <c r="H47" s="19">
        <f t="shared" ref="H47" si="5">SUM(H40:H46)</f>
        <v>18.699999999999996</v>
      </c>
      <c r="I47" s="19">
        <f t="shared" ref="I47" si="6">SUM(I40:I46)</f>
        <v>111.6</v>
      </c>
      <c r="J47" s="19">
        <f t="shared" ref="J47:L47" si="7">SUM(J40:J46)</f>
        <v>611.54999999999995</v>
      </c>
      <c r="K47" s="25"/>
      <c r="L47" s="19">
        <f t="shared" si="7"/>
        <v>0</v>
      </c>
    </row>
    <row r="48" spans="1:12" ht="15" x14ac:dyDescent="0.25">
      <c r="A48" s="26">
        <f>A40</f>
        <v>1</v>
      </c>
      <c r="B48" s="13">
        <f>B40</f>
        <v>3</v>
      </c>
      <c r="C48" s="10" t="s">
        <v>24</v>
      </c>
      <c r="D48" s="7" t="s">
        <v>25</v>
      </c>
      <c r="E48" s="42" t="str">
        <f>[1]Лист3!B12</f>
        <v>Суп овощной</v>
      </c>
      <c r="F48" s="43">
        <f>[1]Лист3!C12</f>
        <v>250</v>
      </c>
      <c r="G48" s="43">
        <f>[1]Лист3!D12</f>
        <v>1.8</v>
      </c>
      <c r="H48" s="43">
        <f>[1]Лист3!E12</f>
        <v>4.9800000000000004</v>
      </c>
      <c r="I48" s="43">
        <f>[1]Лист3!F12</f>
        <v>8.1300000000000008</v>
      </c>
      <c r="J48" s="43">
        <f>[1]Лист3!G12</f>
        <v>84.75</v>
      </c>
      <c r="K48" s="44">
        <v>202</v>
      </c>
      <c r="L48" s="43"/>
    </row>
    <row r="49" spans="1:12" ht="15" x14ac:dyDescent="0.25">
      <c r="A49" s="23"/>
      <c r="B49" s="15"/>
      <c r="C49" s="11"/>
      <c r="D49" s="7" t="s">
        <v>26</v>
      </c>
      <c r="E49" s="42" t="str">
        <f>[1]Лист3!B13</f>
        <v>Котлета мясная рубленная</v>
      </c>
      <c r="F49" s="43">
        <f>[1]Лист3!C13</f>
        <v>120</v>
      </c>
      <c r="G49" s="43">
        <f>[1]Лист3!D13</f>
        <v>12.32</v>
      </c>
      <c r="H49" s="43">
        <f>[1]Лист3!E13</f>
        <v>21.6</v>
      </c>
      <c r="I49" s="43">
        <f>[1]Лист3!F13</f>
        <v>11</v>
      </c>
      <c r="J49" s="43">
        <f>[1]Лист3!G13</f>
        <v>183</v>
      </c>
      <c r="K49" s="44">
        <v>608</v>
      </c>
      <c r="L49" s="43"/>
    </row>
    <row r="50" spans="1:12" ht="15" x14ac:dyDescent="0.25">
      <c r="A50" s="23"/>
      <c r="B50" s="15"/>
      <c r="C50" s="11"/>
      <c r="D50" s="7" t="s">
        <v>27</v>
      </c>
      <c r="E50" s="42" t="str">
        <f>[1]Лист3!B14</f>
        <v>Макароны отварные</v>
      </c>
      <c r="F50" s="43">
        <f>[1]Лист3!C14</f>
        <v>200</v>
      </c>
      <c r="G50" s="43">
        <f>[1]Лист3!D14</f>
        <v>6.3</v>
      </c>
      <c r="H50" s="43">
        <f>[1]Лист3!E14</f>
        <v>10.1</v>
      </c>
      <c r="I50" s="43">
        <f>[1]Лист3!F14</f>
        <v>36.1</v>
      </c>
      <c r="J50" s="43">
        <f>[1]Лист3!G14</f>
        <v>137.9</v>
      </c>
      <c r="K50" s="44">
        <v>204</v>
      </c>
      <c r="L50" s="43"/>
    </row>
    <row r="51" spans="1:12" ht="15" x14ac:dyDescent="0.25">
      <c r="A51" s="23"/>
      <c r="B51" s="15"/>
      <c r="C51" s="11"/>
      <c r="D51" s="7" t="s">
        <v>30</v>
      </c>
      <c r="E51" s="42" t="str">
        <f>[1]Лист3!B15</f>
        <v>Хлеб ржаной</v>
      </c>
      <c r="F51" s="43">
        <f>[1]Лист3!C15</f>
        <v>20</v>
      </c>
      <c r="G51" s="43">
        <f>[1]Лист3!D15</f>
        <v>1.7</v>
      </c>
      <c r="H51" s="43">
        <f>[1]Лист3!E15</f>
        <v>0.44</v>
      </c>
      <c r="I51" s="43">
        <f>[1]Лист3!F15</f>
        <v>8.5</v>
      </c>
      <c r="J51" s="43">
        <f>[1]Лист3!G15</f>
        <v>51.8</v>
      </c>
      <c r="K51" s="44" t="s">
        <v>37</v>
      </c>
      <c r="L51" s="43"/>
    </row>
    <row r="52" spans="1:12" ht="15" x14ac:dyDescent="0.25">
      <c r="A52" s="23"/>
      <c r="B52" s="15"/>
      <c r="C52" s="11"/>
      <c r="D52" s="7" t="s">
        <v>39</v>
      </c>
      <c r="E52" s="42" t="str">
        <f>[1]Лист3!B16</f>
        <v>Хлеб пшеничный</v>
      </c>
      <c r="F52" s="43">
        <f>[1]Лист3!C16</f>
        <v>40</v>
      </c>
      <c r="G52" s="43">
        <f>[1]Лист3!D16</f>
        <v>4.28</v>
      </c>
      <c r="H52" s="43">
        <f>[1]Лист3!E16</f>
        <v>1.8</v>
      </c>
      <c r="I52" s="43">
        <f>[1]Лист3!F16</f>
        <v>17.399999999999999</v>
      </c>
      <c r="J52" s="43">
        <f>[1]Лист3!G16</f>
        <v>109.6</v>
      </c>
      <c r="K52" s="44" t="s">
        <v>37</v>
      </c>
      <c r="L52" s="43"/>
    </row>
    <row r="53" spans="1:12" ht="15" x14ac:dyDescent="0.25">
      <c r="A53" s="23"/>
      <c r="B53" s="15"/>
      <c r="C53" s="11"/>
      <c r="D53" s="7" t="s">
        <v>28</v>
      </c>
      <c r="E53" s="42" t="str">
        <f>[1]Лист3!B17</f>
        <v>напиток из плодов шиповника</v>
      </c>
      <c r="F53" s="43">
        <f>[1]Лист3!C17</f>
        <v>200</v>
      </c>
      <c r="G53" s="43">
        <f>[1]Лист3!D17</f>
        <v>1.3</v>
      </c>
      <c r="H53" s="43">
        <f>[1]Лист3!E17</f>
        <v>0.08</v>
      </c>
      <c r="I53" s="43">
        <f>[1]Лист3!F17</f>
        <v>18.399999999999999</v>
      </c>
      <c r="J53" s="43">
        <f>[1]Лист3!G17</f>
        <v>74</v>
      </c>
      <c r="K53" s="44">
        <v>349</v>
      </c>
      <c r="L53" s="43"/>
    </row>
    <row r="54" spans="1:12" ht="15" x14ac:dyDescent="0.25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6"/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4"/>
      <c r="B57" s="17"/>
      <c r="C57" s="8"/>
      <c r="D57" s="18" t="s">
        <v>31</v>
      </c>
      <c r="E57" s="9"/>
      <c r="F57" s="19">
        <f>SUM(F48:F56)</f>
        <v>830</v>
      </c>
      <c r="G57" s="19">
        <f t="shared" ref="G57" si="8">SUM(G48:G56)</f>
        <v>27.700000000000003</v>
      </c>
      <c r="H57" s="19">
        <f t="shared" ref="H57" si="9">SUM(H48:H56)</f>
        <v>38.999999999999993</v>
      </c>
      <c r="I57" s="19">
        <f t="shared" ref="I57" si="10">SUM(I48:I56)</f>
        <v>99.53</v>
      </c>
      <c r="J57" s="19">
        <f t="shared" ref="J57:L57" si="11">SUM(J48:J56)</f>
        <v>641.04999999999995</v>
      </c>
      <c r="K57" s="25"/>
      <c r="L57" s="19">
        <f t="shared" si="11"/>
        <v>0</v>
      </c>
    </row>
    <row r="58" spans="1:12" ht="15.75" customHeight="1" thickBot="1" x14ac:dyDescent="0.25">
      <c r="A58" s="29">
        <f>A40</f>
        <v>1</v>
      </c>
      <c r="B58" s="30">
        <f>B40</f>
        <v>3</v>
      </c>
      <c r="C58" s="55" t="s">
        <v>4</v>
      </c>
      <c r="D58" s="56"/>
      <c r="E58" s="31"/>
      <c r="F58" s="32">
        <f>F47+F57</f>
        <v>1380</v>
      </c>
      <c r="G58" s="32">
        <f t="shared" ref="G58" si="12">G47+G57</f>
        <v>39.950000000000003</v>
      </c>
      <c r="H58" s="32">
        <f t="shared" ref="H58" si="13">H47+H57</f>
        <v>57.699999999999989</v>
      </c>
      <c r="I58" s="32">
        <f t="shared" ref="I58" si="14">I47+I57</f>
        <v>211.13</v>
      </c>
      <c r="J58" s="32">
        <f t="shared" ref="J58:L58" si="15">J47+J57</f>
        <v>1252.5999999999999</v>
      </c>
      <c r="K58" s="32"/>
      <c r="L58" s="32">
        <f t="shared" si="15"/>
        <v>0</v>
      </c>
    </row>
    <row r="59" spans="1:12" ht="15" x14ac:dyDescent="0.25">
      <c r="A59" s="20">
        <v>1</v>
      </c>
      <c r="B59" s="21">
        <v>4</v>
      </c>
      <c r="C59" s="22" t="s">
        <v>19</v>
      </c>
      <c r="D59" s="5" t="s">
        <v>20</v>
      </c>
      <c r="E59" s="39" t="str">
        <f>[1]Лист4!B5</f>
        <v xml:space="preserve">Запеканка творожная   </v>
      </c>
      <c r="F59" s="40">
        <f>[1]Лист4!C5</f>
        <v>200</v>
      </c>
      <c r="G59" s="40">
        <f>[1]Лист4!D5</f>
        <v>23.63</v>
      </c>
      <c r="H59" s="40">
        <f>[1]Лист4!E5</f>
        <v>17.22</v>
      </c>
      <c r="I59" s="40">
        <f>[1]Лист4!F5</f>
        <v>36.17</v>
      </c>
      <c r="J59" s="40">
        <f>[1]Лист4!G5</f>
        <v>247</v>
      </c>
      <c r="K59" s="41">
        <v>222</v>
      </c>
      <c r="L59" s="40"/>
    </row>
    <row r="60" spans="1:12" ht="15" x14ac:dyDescent="0.25">
      <c r="A60" s="23"/>
      <c r="B60" s="15"/>
      <c r="C60" s="11"/>
      <c r="D60" s="6"/>
      <c r="E60" s="42" t="str">
        <f>[1]Лист4!B6</f>
        <v>Сгущенное молоко</v>
      </c>
      <c r="F60" s="43">
        <f>[1]Лист4!C6</f>
        <v>30</v>
      </c>
      <c r="G60" s="43">
        <f>[1]Лист4!D6</f>
        <v>1.44</v>
      </c>
      <c r="H60" s="43">
        <f>[1]Лист4!E6</f>
        <v>1.7</v>
      </c>
      <c r="I60" s="43">
        <f>[1]Лист4!F6</f>
        <v>11.2</v>
      </c>
      <c r="J60" s="43">
        <f>[1]Лист4!G6</f>
        <v>64</v>
      </c>
      <c r="K60" s="44" t="s">
        <v>37</v>
      </c>
      <c r="L60" s="43"/>
    </row>
    <row r="61" spans="1:12" ht="15" x14ac:dyDescent="0.25">
      <c r="A61" s="23"/>
      <c r="B61" s="15"/>
      <c r="C61" s="11"/>
      <c r="D61" s="7" t="s">
        <v>22</v>
      </c>
      <c r="E61" s="42" t="str">
        <f>[1]Лист4!B7</f>
        <v>Хлеб пшеничный (батон )</v>
      </c>
      <c r="F61" s="43">
        <f>[1]Лист4!C7</f>
        <v>30</v>
      </c>
      <c r="G61" s="43">
        <f>[1]Лист4!D7</f>
        <v>2.25</v>
      </c>
      <c r="H61" s="43">
        <f>[1]Лист4!E7</f>
        <v>0.9</v>
      </c>
      <c r="I61" s="43">
        <f>[1]Лист4!F7</f>
        <v>15.3</v>
      </c>
      <c r="J61" s="43">
        <f>[1]Лист4!G7</f>
        <v>39</v>
      </c>
      <c r="K61" s="44" t="s">
        <v>37</v>
      </c>
      <c r="L61" s="43"/>
    </row>
    <row r="62" spans="1:12" ht="15" x14ac:dyDescent="0.25">
      <c r="A62" s="23"/>
      <c r="B62" s="15"/>
      <c r="C62" s="11"/>
      <c r="D62" s="7" t="s">
        <v>21</v>
      </c>
      <c r="E62" s="42" t="str">
        <f>[1]Лист4!B8</f>
        <v>Кофейный напиток на молоке</v>
      </c>
      <c r="F62" s="43">
        <f>[1]Лист4!C8</f>
        <v>200</v>
      </c>
      <c r="G62" s="43">
        <f>[1]Лист4!D8</f>
        <v>3.6</v>
      </c>
      <c r="H62" s="43">
        <f>[1]Лист4!E8</f>
        <v>2.67</v>
      </c>
      <c r="I62" s="43">
        <f>[1]Лист4!F8</f>
        <v>29.2</v>
      </c>
      <c r="J62" s="43">
        <f>[1]Лист4!G8</f>
        <v>91</v>
      </c>
      <c r="K62" s="44">
        <v>395</v>
      </c>
      <c r="L62" s="43"/>
    </row>
    <row r="63" spans="1:12" ht="15" x14ac:dyDescent="0.25">
      <c r="A63" s="23"/>
      <c r="B63" s="15"/>
      <c r="C63" s="11"/>
      <c r="D63" s="7" t="s">
        <v>23</v>
      </c>
      <c r="E63" s="42" t="str">
        <f>[1]Лист4!B9</f>
        <v xml:space="preserve">Мандарин </v>
      </c>
      <c r="F63" s="43">
        <f>[1]Лист4!C9</f>
        <v>50</v>
      </c>
      <c r="G63" s="43">
        <f>[1]Лист4!D9</f>
        <v>0.4</v>
      </c>
      <c r="H63" s="43" t="str">
        <f>[1]Лист4!E9</f>
        <v>-</v>
      </c>
      <c r="I63" s="43">
        <f>[1]Лист4!F9</f>
        <v>3.8</v>
      </c>
      <c r="J63" s="43">
        <f>[1]Лист4!G9</f>
        <v>19</v>
      </c>
      <c r="K63" s="44"/>
      <c r="L63" s="43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4"/>
      <c r="B66" s="17"/>
      <c r="C66" s="8"/>
      <c r="D66" s="18" t="s">
        <v>31</v>
      </c>
      <c r="E66" s="9"/>
      <c r="F66" s="19">
        <f>SUM(F59:F65)</f>
        <v>510</v>
      </c>
      <c r="G66" s="19">
        <f t="shared" ref="G66" si="16">SUM(G59:G65)</f>
        <v>31.32</v>
      </c>
      <c r="H66" s="19">
        <f t="shared" ref="H66" si="17">SUM(H59:H65)</f>
        <v>22.489999999999995</v>
      </c>
      <c r="I66" s="19">
        <f t="shared" ref="I66" si="18">SUM(I59:I65)</f>
        <v>95.67</v>
      </c>
      <c r="J66" s="19">
        <f t="shared" ref="J66:L66" si="19">SUM(J59:J65)</f>
        <v>460</v>
      </c>
      <c r="K66" s="25"/>
      <c r="L66" s="19">
        <f t="shared" si="19"/>
        <v>0</v>
      </c>
    </row>
    <row r="67" spans="1:12" ht="15" x14ac:dyDescent="0.25">
      <c r="A67" s="26">
        <f>A59</f>
        <v>1</v>
      </c>
      <c r="B67" s="13">
        <f>B59</f>
        <v>4</v>
      </c>
      <c r="C67" s="10" t="s">
        <v>24</v>
      </c>
      <c r="D67" s="7" t="s">
        <v>25</v>
      </c>
      <c r="E67" s="42" t="str">
        <f>[1]Лист4!B12</f>
        <v>Суп- уха  из рыбной консервы</v>
      </c>
      <c r="F67" s="43">
        <f>[1]Лист4!C12</f>
        <v>250</v>
      </c>
      <c r="G67" s="43">
        <f>[1]Лист4!D12</f>
        <v>8.6</v>
      </c>
      <c r="H67" s="43">
        <f>[1]Лист4!E12</f>
        <v>8.25</v>
      </c>
      <c r="I67" s="43">
        <f>[1]Лист4!F12</f>
        <v>14.32</v>
      </c>
      <c r="J67" s="43">
        <f>[1]Лист4!G12</f>
        <v>167.25</v>
      </c>
      <c r="K67" s="44">
        <v>87</v>
      </c>
      <c r="L67" s="43"/>
    </row>
    <row r="68" spans="1:12" ht="15" x14ac:dyDescent="0.25">
      <c r="A68" s="23"/>
      <c r="B68" s="15"/>
      <c r="C68" s="11"/>
      <c r="D68" s="7" t="s">
        <v>26</v>
      </c>
      <c r="E68" s="42" t="str">
        <f>[1]Лист4!B13</f>
        <v>Жаркое по-домашнему из отварной свинины</v>
      </c>
      <c r="F68" s="43">
        <f>[1]Лист4!C13</f>
        <v>250</v>
      </c>
      <c r="G68" s="43">
        <f>[1]Лист4!D13</f>
        <v>16.2</v>
      </c>
      <c r="H68" s="43">
        <f>[1]Лист4!E13</f>
        <v>18.100000000000001</v>
      </c>
      <c r="I68" s="43">
        <f>[1]Лист4!F13</f>
        <v>16.579999999999998</v>
      </c>
      <c r="J68" s="43">
        <f>[1]Лист4!G13</f>
        <v>413.2</v>
      </c>
      <c r="K68" s="44" t="s">
        <v>42</v>
      </c>
      <c r="L68" s="43"/>
    </row>
    <row r="69" spans="1:12" ht="15" x14ac:dyDescent="0.25">
      <c r="A69" s="23"/>
      <c r="B69" s="15"/>
      <c r="C69" s="11"/>
      <c r="D69" s="7" t="s">
        <v>28</v>
      </c>
      <c r="E69" s="42" t="str">
        <f>[1]Лист4!B15</f>
        <v>Компот из сухофруктов</v>
      </c>
      <c r="F69" s="43">
        <f>[1]Лист4!C15</f>
        <v>200</v>
      </c>
      <c r="G69" s="43">
        <f>[1]Лист4!D15</f>
        <v>1.1599999999999999</v>
      </c>
      <c r="H69" s="43">
        <f>[1]Лист4!E15</f>
        <v>0.3</v>
      </c>
      <c r="I69" s="43">
        <f>[1]Лист4!F15</f>
        <v>30.6</v>
      </c>
      <c r="J69" s="43">
        <f>[1]Лист4!G15</f>
        <v>125</v>
      </c>
      <c r="K69" s="44">
        <v>860</v>
      </c>
      <c r="L69" s="43"/>
    </row>
    <row r="70" spans="1:12" ht="15" x14ac:dyDescent="0.25">
      <c r="A70" s="23"/>
      <c r="B70" s="15"/>
      <c r="C70" s="11"/>
      <c r="D70" s="7" t="s">
        <v>30</v>
      </c>
      <c r="E70" s="42" t="str">
        <f>[1]Лист4!B16</f>
        <v>Хлеб ржаной</v>
      </c>
      <c r="F70" s="43">
        <f>[1]Лист4!C16</f>
        <v>20</v>
      </c>
      <c r="G70" s="43">
        <f>[1]Лист4!D16</f>
        <v>1.7</v>
      </c>
      <c r="H70" s="43">
        <f>[1]Лист4!E16</f>
        <v>0.44</v>
      </c>
      <c r="I70" s="43">
        <f>[1]Лист4!F16</f>
        <v>8.5</v>
      </c>
      <c r="J70" s="43">
        <f>[1]Лист4!G16</f>
        <v>51.8</v>
      </c>
      <c r="K70" s="44" t="s">
        <v>37</v>
      </c>
      <c r="L70" s="43"/>
    </row>
    <row r="71" spans="1:12" ht="15" x14ac:dyDescent="0.25">
      <c r="A71" s="23"/>
      <c r="B71" s="15"/>
      <c r="C71" s="11"/>
      <c r="D71" s="7" t="s">
        <v>29</v>
      </c>
      <c r="E71" s="42" t="str">
        <f>[1]Лист4!B17</f>
        <v>Хлеб пшеничный</v>
      </c>
      <c r="F71" s="43">
        <f>[1]Лист4!C17</f>
        <v>40</v>
      </c>
      <c r="G71" s="43">
        <f>[1]Лист4!D17</f>
        <v>4.28</v>
      </c>
      <c r="H71" s="43">
        <f>[1]Лист4!E17</f>
        <v>1.8</v>
      </c>
      <c r="I71" s="43">
        <f>[1]Лист4!F17</f>
        <v>17.399999999999999</v>
      </c>
      <c r="J71" s="43">
        <f>[1]Лист4!G17</f>
        <v>109.6</v>
      </c>
      <c r="K71" s="44" t="s">
        <v>37</v>
      </c>
      <c r="L71" s="43"/>
    </row>
    <row r="72" spans="1:12" ht="15" x14ac:dyDescent="0.25">
      <c r="A72" s="23"/>
      <c r="B72" s="15"/>
      <c r="C72" s="11"/>
      <c r="D72" s="6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6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4"/>
      <c r="B74" s="17"/>
      <c r="C74" s="8"/>
      <c r="D74" s="18" t="s">
        <v>31</v>
      </c>
      <c r="E74" s="9"/>
      <c r="F74" s="19">
        <f>SUM(F67:F73)</f>
        <v>760</v>
      </c>
      <c r="G74" s="19">
        <f>SUM(G67:G73)</f>
        <v>31.939999999999998</v>
      </c>
      <c r="H74" s="19">
        <f>SUM(H67:H73)</f>
        <v>28.890000000000004</v>
      </c>
      <c r="I74" s="19">
        <f>SUM(I67:I73)</f>
        <v>87.4</v>
      </c>
      <c r="J74" s="19">
        <f>SUM(J67:J73)</f>
        <v>866.85</v>
      </c>
      <c r="K74" s="25"/>
      <c r="L74" s="19">
        <f>SUM(L67:L73)</f>
        <v>0</v>
      </c>
    </row>
    <row r="75" spans="1:12" ht="15.75" customHeight="1" thickBot="1" x14ac:dyDescent="0.25">
      <c r="A75" s="29">
        <f>A59</f>
        <v>1</v>
      </c>
      <c r="B75" s="30">
        <f>B59</f>
        <v>4</v>
      </c>
      <c r="C75" s="55" t="s">
        <v>4</v>
      </c>
      <c r="D75" s="56"/>
      <c r="E75" s="31"/>
      <c r="F75" s="32">
        <f>F66+F74</f>
        <v>1270</v>
      </c>
      <c r="G75" s="32">
        <f>G66+G74</f>
        <v>63.26</v>
      </c>
      <c r="H75" s="32">
        <f>H66+H74</f>
        <v>51.379999999999995</v>
      </c>
      <c r="I75" s="32">
        <f>I66+I74</f>
        <v>183.07</v>
      </c>
      <c r="J75" s="32">
        <f>J66+J74</f>
        <v>1326.85</v>
      </c>
      <c r="K75" s="32"/>
      <c r="L75" s="32">
        <f>L66+L74</f>
        <v>0</v>
      </c>
    </row>
    <row r="76" spans="1:12" ht="15" x14ac:dyDescent="0.25">
      <c r="A76" s="20">
        <v>1</v>
      </c>
      <c r="B76" s="21">
        <v>5</v>
      </c>
      <c r="C76" s="22" t="s">
        <v>19</v>
      </c>
      <c r="D76" s="5" t="s">
        <v>20</v>
      </c>
      <c r="E76" s="39" t="str">
        <f>[1]Лист5!B5</f>
        <v>Каша из пшена и риса на молоке</v>
      </c>
      <c r="F76" s="40">
        <f>[1]Лист5!C5</f>
        <v>250</v>
      </c>
      <c r="G76" s="40">
        <f>[1]Лист5!D5</f>
        <v>3.39</v>
      </c>
      <c r="H76" s="40">
        <f>[1]Лист5!E5</f>
        <v>872</v>
      </c>
      <c r="I76" s="40">
        <f>[1]Лист5!F5</f>
        <v>25.25</v>
      </c>
      <c r="J76" s="40">
        <f>[1]Лист5!G5</f>
        <v>383.75</v>
      </c>
      <c r="K76" s="41">
        <v>175</v>
      </c>
      <c r="L76" s="40"/>
    </row>
    <row r="77" spans="1:12" ht="15" x14ac:dyDescent="0.25">
      <c r="A77" s="23"/>
      <c r="B77" s="15"/>
      <c r="C77" s="11"/>
      <c r="D77" s="6" t="s">
        <v>22</v>
      </c>
      <c r="E77" s="42" t="str">
        <f>[1]Лист5!B6</f>
        <v>Бутерброд с повидлом</v>
      </c>
      <c r="F77" s="43">
        <f>[1]Лист5!C6</f>
        <v>50</v>
      </c>
      <c r="G77" s="43">
        <f>[1]Лист5!D6</f>
        <v>2.2000000000000002</v>
      </c>
      <c r="H77" s="43">
        <f>[1]Лист5!E6</f>
        <v>4.8</v>
      </c>
      <c r="I77" s="43">
        <f>[1]Лист5!F6</f>
        <v>25</v>
      </c>
      <c r="J77" s="43">
        <f>[1]Лист5!G6</f>
        <v>152</v>
      </c>
      <c r="K77" s="44">
        <v>2</v>
      </c>
      <c r="L77" s="43"/>
    </row>
    <row r="78" spans="1:12" ht="15" x14ac:dyDescent="0.25">
      <c r="A78" s="23"/>
      <c r="B78" s="15"/>
      <c r="C78" s="11"/>
      <c r="D78" s="7" t="s">
        <v>21</v>
      </c>
      <c r="E78" s="42" t="str">
        <f>[1]Лист5!B7</f>
        <v>Чай с молоком</v>
      </c>
      <c r="F78" s="43">
        <f>[1]Лист5!C7</f>
        <v>200</v>
      </c>
      <c r="G78" s="43">
        <f>[1]Лист5!D7</f>
        <v>0.8</v>
      </c>
      <c r="H78" s="43">
        <f>[1]Лист5!E7</f>
        <v>0.67</v>
      </c>
      <c r="I78" s="43">
        <f>[1]Лист5!F7</f>
        <v>12.8</v>
      </c>
      <c r="J78" s="43">
        <f>[1]Лист5!G7</f>
        <v>62.8</v>
      </c>
      <c r="K78" s="44">
        <v>945</v>
      </c>
      <c r="L78" s="43"/>
    </row>
    <row r="79" spans="1:12" ht="15" x14ac:dyDescent="0.25">
      <c r="A79" s="23"/>
      <c r="B79" s="15"/>
      <c r="C79" s="11"/>
      <c r="D79" s="7"/>
      <c r="E79" s="42" t="str">
        <f>[1]Лист5!B8</f>
        <v xml:space="preserve">Яйцо вареное   </v>
      </c>
      <c r="F79" s="43">
        <f>[1]Лист5!C8</f>
        <v>50</v>
      </c>
      <c r="G79" s="43">
        <f>[1]Лист5!D8</f>
        <v>6.4</v>
      </c>
      <c r="H79" s="43">
        <f>[1]Лист5!E8</f>
        <v>5.6</v>
      </c>
      <c r="I79" s="43">
        <f>[1]Лист5!F8</f>
        <v>0.3</v>
      </c>
      <c r="J79" s="43">
        <f>[1]Лист5!G8</f>
        <v>79.3</v>
      </c>
      <c r="K79" s="44"/>
      <c r="L79" s="43"/>
    </row>
    <row r="80" spans="1:12" ht="15" x14ac:dyDescent="0.25">
      <c r="A80" s="23"/>
      <c r="B80" s="15"/>
      <c r="C80" s="11"/>
      <c r="D80" s="7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4"/>
      <c r="B83" s="17"/>
      <c r="C83" s="8"/>
      <c r="D83" s="18" t="s">
        <v>31</v>
      </c>
      <c r="E83" s="9"/>
      <c r="F83" s="19">
        <f>SUM(F76:F82)</f>
        <v>550</v>
      </c>
      <c r="G83" s="19">
        <f t="shared" ref="G83" si="20">SUM(G76:G82)</f>
        <v>12.79</v>
      </c>
      <c r="H83" s="19">
        <f t="shared" ref="H83" si="21">SUM(H76:H82)</f>
        <v>883.06999999999994</v>
      </c>
      <c r="I83" s="19">
        <f t="shared" ref="I83" si="22">SUM(I76:I82)</f>
        <v>63.349999999999994</v>
      </c>
      <c r="J83" s="19">
        <f t="shared" ref="J83:L83" si="23">SUM(J76:J82)</f>
        <v>677.84999999999991</v>
      </c>
      <c r="K83" s="25"/>
      <c r="L83" s="19">
        <f t="shared" si="23"/>
        <v>0</v>
      </c>
    </row>
    <row r="84" spans="1:12" ht="25.5" x14ac:dyDescent="0.25">
      <c r="A84" s="26">
        <f>A76</f>
        <v>1</v>
      </c>
      <c r="B84" s="13">
        <f>B76</f>
        <v>5</v>
      </c>
      <c r="C84" s="10" t="s">
        <v>24</v>
      </c>
      <c r="D84" s="7" t="s">
        <v>25</v>
      </c>
      <c r="E84" s="42" t="str">
        <f>[1]Лист5!B11</f>
        <v xml:space="preserve">Борщ со  свежей капустой и сметаной на мясном бульоне </v>
      </c>
      <c r="F84" s="43">
        <f>[1]Лист5!C11</f>
        <v>250</v>
      </c>
      <c r="G84" s="43">
        <f>[1]Лист5!D11</f>
        <v>1.44</v>
      </c>
      <c r="H84" s="43">
        <f>[1]Лист5!E11</f>
        <v>3.93</v>
      </c>
      <c r="I84" s="43">
        <f>[1]Лист5!F11</f>
        <v>8.74</v>
      </c>
      <c r="J84" s="43">
        <f>[1]Лист5!G11</f>
        <v>155.6</v>
      </c>
      <c r="K84" s="44">
        <v>82</v>
      </c>
      <c r="L84" s="43"/>
    </row>
    <row r="85" spans="1:12" ht="15" x14ac:dyDescent="0.25">
      <c r="A85" s="23"/>
      <c r="B85" s="15"/>
      <c r="C85" s="11"/>
      <c r="D85" s="7" t="s">
        <v>26</v>
      </c>
      <c r="E85" s="42" t="str">
        <f>[1]Лист5!B12</f>
        <v>Запеканка картофельная с отварным мясом</v>
      </c>
      <c r="F85" s="43">
        <f>[1]Лист5!C12</f>
        <v>250</v>
      </c>
      <c r="G85" s="43">
        <f>[1]Лист5!D12</f>
        <v>13.92</v>
      </c>
      <c r="H85" s="43">
        <f>[1]Лист5!E12</f>
        <v>9.9</v>
      </c>
      <c r="I85" s="43">
        <f>[1]Лист5!F12</f>
        <v>21.74</v>
      </c>
      <c r="J85" s="43">
        <f>[1]Лист5!G12</f>
        <v>418.75</v>
      </c>
      <c r="K85" s="44">
        <v>309</v>
      </c>
      <c r="L85" s="43"/>
    </row>
    <row r="86" spans="1:12" ht="15" x14ac:dyDescent="0.25">
      <c r="A86" s="23"/>
      <c r="B86" s="15"/>
      <c r="C86" s="11"/>
      <c r="D86" s="7" t="s">
        <v>28</v>
      </c>
      <c r="E86" s="42" t="str">
        <f>[1]Лист5!B13</f>
        <v>Напиток из плодов шиповника</v>
      </c>
      <c r="F86" s="43">
        <f>[1]Лист5!C13</f>
        <v>200</v>
      </c>
      <c r="G86" s="43">
        <f>[1]Лист5!D13</f>
        <v>0.6</v>
      </c>
      <c r="H86" s="43" t="str">
        <f>[1]Лист5!E13</f>
        <v>-</v>
      </c>
      <c r="I86" s="43">
        <f>[1]Лист5!F13</f>
        <v>14.1</v>
      </c>
      <c r="J86" s="43">
        <f>[1]Лист5!G13</f>
        <v>77.8</v>
      </c>
      <c r="K86" s="44">
        <v>349</v>
      </c>
      <c r="L86" s="43"/>
    </row>
    <row r="87" spans="1:12" ht="15" x14ac:dyDescent="0.25">
      <c r="A87" s="23"/>
      <c r="B87" s="15"/>
      <c r="C87" s="11"/>
      <c r="D87" s="7" t="s">
        <v>30</v>
      </c>
      <c r="E87" s="42" t="str">
        <f>[1]Лист5!B14</f>
        <v>Хлеб ржаной</v>
      </c>
      <c r="F87" s="43">
        <f>[1]Лист5!C14</f>
        <v>20</v>
      </c>
      <c r="G87" s="43">
        <f>[1]Лист5!D14</f>
        <v>1.7</v>
      </c>
      <c r="H87" s="43">
        <f>[1]Лист5!E14</f>
        <v>0.44</v>
      </c>
      <c r="I87" s="43">
        <f>[1]Лист5!F14</f>
        <v>8.5</v>
      </c>
      <c r="J87" s="43">
        <f>[1]Лист5!G14</f>
        <v>51.8</v>
      </c>
      <c r="K87" s="44" t="s">
        <v>37</v>
      </c>
      <c r="L87" s="43"/>
    </row>
    <row r="88" spans="1:12" ht="15" x14ac:dyDescent="0.25">
      <c r="A88" s="23"/>
      <c r="B88" s="15"/>
      <c r="C88" s="11"/>
      <c r="D88" s="7" t="s">
        <v>39</v>
      </c>
      <c r="E88" s="42" t="str">
        <f>[1]Лист5!B15</f>
        <v>Хлеб пшеничный</v>
      </c>
      <c r="F88" s="43">
        <f>[1]Лист5!C15</f>
        <v>40</v>
      </c>
      <c r="G88" s="43">
        <f>[1]Лист5!D15</f>
        <v>4.28</v>
      </c>
      <c r="H88" s="43">
        <f>[1]Лист5!E15</f>
        <v>1.8</v>
      </c>
      <c r="I88" s="43">
        <f>[1]Лист5!F15</f>
        <v>17.399999999999999</v>
      </c>
      <c r="J88" s="43">
        <f>[1]Лист5!G15</f>
        <v>109.6</v>
      </c>
      <c r="K88" s="44" t="s">
        <v>37</v>
      </c>
      <c r="L88" s="43"/>
    </row>
    <row r="89" spans="1:12" ht="15" x14ac:dyDescent="0.25">
      <c r="A89" s="23"/>
      <c r="B89" s="15"/>
      <c r="C89" s="11"/>
      <c r="D89" s="7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4"/>
      <c r="B93" s="17"/>
      <c r="C93" s="8"/>
      <c r="D93" s="18" t="s">
        <v>31</v>
      </c>
      <c r="E93" s="9"/>
      <c r="F93" s="19">
        <f>SUM(F84:F92)</f>
        <v>760</v>
      </c>
      <c r="G93" s="19">
        <f t="shared" ref="G93" si="24">SUM(G84:G92)</f>
        <v>21.94</v>
      </c>
      <c r="H93" s="19">
        <f t="shared" ref="H93" si="25">SUM(H84:H92)</f>
        <v>16.07</v>
      </c>
      <c r="I93" s="19">
        <f t="shared" ref="I93" si="26">SUM(I84:I92)</f>
        <v>70.47999999999999</v>
      </c>
      <c r="J93" s="19">
        <f t="shared" ref="J93:L93" si="27">SUM(J84:J92)</f>
        <v>813.55</v>
      </c>
      <c r="K93" s="25"/>
      <c r="L93" s="19">
        <f t="shared" si="27"/>
        <v>0</v>
      </c>
    </row>
    <row r="94" spans="1:12" ht="15.75" customHeight="1" thickBot="1" x14ac:dyDescent="0.25">
      <c r="A94" s="29">
        <f>A76</f>
        <v>1</v>
      </c>
      <c r="B94" s="30">
        <f>B76</f>
        <v>5</v>
      </c>
      <c r="C94" s="55" t="s">
        <v>4</v>
      </c>
      <c r="D94" s="56"/>
      <c r="E94" s="31"/>
      <c r="F94" s="32">
        <f>F83+F93</f>
        <v>1310</v>
      </c>
      <c r="G94" s="32">
        <f t="shared" ref="G94" si="28">G83+G93</f>
        <v>34.730000000000004</v>
      </c>
      <c r="H94" s="32">
        <f t="shared" ref="H94" si="29">H83+H93</f>
        <v>899.14</v>
      </c>
      <c r="I94" s="32">
        <f t="shared" ref="I94" si="30">I83+I93</f>
        <v>133.82999999999998</v>
      </c>
      <c r="J94" s="32">
        <f t="shared" ref="J94:L94" si="31">J83+J93</f>
        <v>1491.3999999999999</v>
      </c>
      <c r="K94" s="32"/>
      <c r="L94" s="32">
        <f t="shared" si="31"/>
        <v>0</v>
      </c>
    </row>
    <row r="95" spans="1:12" ht="15" x14ac:dyDescent="0.25">
      <c r="A95" s="20">
        <v>2</v>
      </c>
      <c r="B95" s="21">
        <v>1</v>
      </c>
      <c r="C95" s="22" t="s">
        <v>19</v>
      </c>
      <c r="D95" s="5" t="s">
        <v>20</v>
      </c>
      <c r="E95" s="39" t="str">
        <f>[1]Лист6!B4</f>
        <v xml:space="preserve">макароны запеченные с сыром </v>
      </c>
      <c r="F95" s="40">
        <f>[1]Лист6!C4</f>
        <v>200</v>
      </c>
      <c r="G95" s="40">
        <f>[1]Лист6!D4</f>
        <v>7.2</v>
      </c>
      <c r="H95" s="40">
        <f>[1]Лист6!E4</f>
        <v>4</v>
      </c>
      <c r="I95" s="40">
        <f>[1]Лист6!F4</f>
        <v>39.6</v>
      </c>
      <c r="J95" s="40">
        <f>[1]Лист6!G4</f>
        <v>289</v>
      </c>
      <c r="K95" s="41">
        <v>172</v>
      </c>
      <c r="L95" s="40"/>
    </row>
    <row r="96" spans="1:12" ht="15" x14ac:dyDescent="0.25">
      <c r="A96" s="23"/>
      <c r="B96" s="15"/>
      <c r="C96" s="11"/>
      <c r="D96" s="6" t="s">
        <v>22</v>
      </c>
      <c r="E96" s="42" t="str">
        <f>[1]Лист6!B5</f>
        <v>хлеб</v>
      </c>
      <c r="F96" s="43">
        <f>[1]Лист6!C5</f>
        <v>50</v>
      </c>
      <c r="G96" s="43">
        <f>[1]Лист6!D5</f>
        <v>1.1000000000000001</v>
      </c>
      <c r="H96" s="43">
        <f>[1]Лист6!E5</f>
        <v>9</v>
      </c>
      <c r="I96" s="43">
        <f>[1]Лист6!F5</f>
        <v>6.8</v>
      </c>
      <c r="J96" s="43">
        <f>[1]Лист6!G5</f>
        <v>137</v>
      </c>
      <c r="K96" s="44" t="s">
        <v>37</v>
      </c>
      <c r="L96" s="43"/>
    </row>
    <row r="97" spans="1:12" ht="15" x14ac:dyDescent="0.25">
      <c r="A97" s="23"/>
      <c r="B97" s="15"/>
      <c r="C97" s="11"/>
      <c r="D97" s="7" t="s">
        <v>21</v>
      </c>
      <c r="E97" s="42" t="str">
        <f>[1]Лист6!B6</f>
        <v>Чай с сахаром</v>
      </c>
      <c r="F97" s="43">
        <f>[1]Лист6!C6</f>
        <v>200</v>
      </c>
      <c r="G97" s="43">
        <f>[1]Лист6!D6</f>
        <v>0.53</v>
      </c>
      <c r="H97" s="43">
        <f>[1]Лист6!E6</f>
        <v>0</v>
      </c>
      <c r="I97" s="43">
        <f>[1]Лист6!F6</f>
        <v>9.4700000000000006</v>
      </c>
      <c r="J97" s="43">
        <f>[1]Лист6!G6</f>
        <v>28</v>
      </c>
      <c r="K97" s="44">
        <v>943</v>
      </c>
      <c r="L97" s="43"/>
    </row>
    <row r="98" spans="1:12" ht="15" x14ac:dyDescent="0.25">
      <c r="A98" s="23"/>
      <c r="B98" s="15"/>
      <c r="C98" s="11"/>
      <c r="D98" s="7"/>
      <c r="E98" s="42" t="str">
        <f>[1]Лист6!B7</f>
        <v xml:space="preserve">кондитерское изделие  </v>
      </c>
      <c r="F98" s="43">
        <f>[1]Лист6!C7</f>
        <v>50</v>
      </c>
      <c r="G98" s="43">
        <f>[1]Лист6!D7</f>
        <v>5</v>
      </c>
      <c r="H98" s="43">
        <f>[1]Лист6!E7</f>
        <v>0.6</v>
      </c>
      <c r="I98" s="43">
        <f>[1]Лист6!F7</f>
        <v>32.1</v>
      </c>
      <c r="J98" s="43">
        <f>[1]Лист6!G7</f>
        <v>115</v>
      </c>
      <c r="K98" s="44" t="s">
        <v>37</v>
      </c>
      <c r="L98" s="43"/>
    </row>
    <row r="99" spans="1:12" ht="15" x14ac:dyDescent="0.25">
      <c r="A99" s="23"/>
      <c r="B99" s="15"/>
      <c r="C99" s="11"/>
      <c r="D99" s="7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4"/>
      <c r="B102" s="17"/>
      <c r="C102" s="8"/>
      <c r="D102" s="18" t="s">
        <v>31</v>
      </c>
      <c r="E102" s="9"/>
      <c r="F102" s="19">
        <f>SUM(F95:F101)</f>
        <v>500</v>
      </c>
      <c r="G102" s="19">
        <f t="shared" ref="G102:J102" si="32">SUM(G95:G101)</f>
        <v>13.83</v>
      </c>
      <c r="H102" s="19">
        <f t="shared" si="32"/>
        <v>13.6</v>
      </c>
      <c r="I102" s="19">
        <f t="shared" si="32"/>
        <v>87.97</v>
      </c>
      <c r="J102" s="19">
        <f t="shared" si="32"/>
        <v>569</v>
      </c>
      <c r="K102" s="25"/>
      <c r="L102" s="19">
        <f t="shared" ref="L102" si="33">SUM(L95:L101)</f>
        <v>0</v>
      </c>
    </row>
    <row r="103" spans="1:12" ht="15" x14ac:dyDescent="0.25">
      <c r="A103" s="26">
        <f>A95</f>
        <v>2</v>
      </c>
      <c r="B103" s="13">
        <f>B95</f>
        <v>1</v>
      </c>
      <c r="C103" s="10" t="s">
        <v>24</v>
      </c>
      <c r="D103" s="7" t="s">
        <v>25</v>
      </c>
      <c r="E103" s="42" t="str">
        <f>[1]Лист6!B10</f>
        <v>Борщ со свежей капустой ,  картофелем и сметаной</v>
      </c>
      <c r="F103" s="43">
        <f>[1]Лист6!C10</f>
        <v>250</v>
      </c>
      <c r="G103" s="43">
        <f>[1]Лист6!D10</f>
        <v>1.27</v>
      </c>
      <c r="H103" s="43">
        <f>[1]Лист6!E10</f>
        <v>3.88</v>
      </c>
      <c r="I103" s="43">
        <f>[1]Лист6!F10</f>
        <v>6.85</v>
      </c>
      <c r="J103" s="43">
        <f>[1]Лист6!G10</f>
        <v>136</v>
      </c>
      <c r="K103" s="44">
        <v>143</v>
      </c>
      <c r="L103" s="43"/>
    </row>
    <row r="104" spans="1:12" ht="15" x14ac:dyDescent="0.25">
      <c r="A104" s="23"/>
      <c r="B104" s="15"/>
      <c r="C104" s="11"/>
      <c r="D104" s="7" t="s">
        <v>26</v>
      </c>
      <c r="E104" s="42" t="str">
        <f>[1]Лист6!B11</f>
        <v>Гуляш из мяса</v>
      </c>
      <c r="F104" s="43">
        <f>[1]Лист6!C11</f>
        <v>120</v>
      </c>
      <c r="G104" s="43">
        <f>[1]Лист6!D11</f>
        <v>13.36</v>
      </c>
      <c r="H104" s="43">
        <f>[1]Лист6!E11</f>
        <v>14.08</v>
      </c>
      <c r="I104" s="43">
        <f>[1]Лист6!F11</f>
        <v>3.27</v>
      </c>
      <c r="J104" s="43">
        <f>[1]Лист6!G11</f>
        <v>126</v>
      </c>
      <c r="K104" s="44">
        <v>277</v>
      </c>
      <c r="L104" s="43"/>
    </row>
    <row r="105" spans="1:12" ht="15" x14ac:dyDescent="0.25">
      <c r="A105" s="23"/>
      <c r="B105" s="15"/>
      <c r="C105" s="11"/>
      <c r="D105" s="7" t="s">
        <v>27</v>
      </c>
      <c r="E105" s="42" t="str">
        <f>[1]Лист6!B12</f>
        <v>Гречка отварная рассыпчатая</v>
      </c>
      <c r="F105" s="43">
        <f>[1]Лист6!C12</f>
        <v>200</v>
      </c>
      <c r="G105" s="43">
        <f>[1]Лист6!D12</f>
        <v>8.9</v>
      </c>
      <c r="H105" s="43">
        <f>[1]Лист6!E12</f>
        <v>4.0999999999999996</v>
      </c>
      <c r="I105" s="43">
        <f>[1]Лист6!F12</f>
        <v>39.840000000000003</v>
      </c>
      <c r="J105" s="43">
        <f>[1]Лист6!G12</f>
        <v>277.39999999999998</v>
      </c>
      <c r="K105" s="44">
        <v>252</v>
      </c>
      <c r="L105" s="43"/>
    </row>
    <row r="106" spans="1:12" ht="15" x14ac:dyDescent="0.25">
      <c r="A106" s="23"/>
      <c r="B106" s="15"/>
      <c r="C106" s="11"/>
      <c r="D106" s="7" t="s">
        <v>28</v>
      </c>
      <c r="E106" s="42" t="str">
        <f>[1]Лист6!B13</f>
        <v>Чай с лимоном</v>
      </c>
      <c r="F106" s="43">
        <f>[1]Лист6!C13</f>
        <v>200</v>
      </c>
      <c r="G106" s="43" t="str">
        <f>[1]Лист6!D13</f>
        <v>-</v>
      </c>
      <c r="H106" s="43" t="str">
        <f>[1]Лист6!E13</f>
        <v>-</v>
      </c>
      <c r="I106" s="43">
        <f>[1]Лист6!F13</f>
        <v>6.8</v>
      </c>
      <c r="J106" s="43">
        <f>[1]Лист6!G13</f>
        <v>28</v>
      </c>
      <c r="K106" s="44">
        <v>393</v>
      </c>
      <c r="L106" s="43"/>
    </row>
    <row r="107" spans="1:12" ht="15" x14ac:dyDescent="0.25">
      <c r="A107" s="23"/>
      <c r="B107" s="15"/>
      <c r="C107" s="11"/>
      <c r="D107" s="7" t="s">
        <v>30</v>
      </c>
      <c r="E107" s="42" t="str">
        <f>[1]Лист6!B14</f>
        <v>Хлеб ржаной</v>
      </c>
      <c r="F107" s="43">
        <f>[1]Лист6!C14</f>
        <v>20</v>
      </c>
      <c r="G107" s="43">
        <f>[1]Лист6!D14</f>
        <v>1.7</v>
      </c>
      <c r="H107" s="43">
        <f>[1]Лист6!E14</f>
        <v>0.44</v>
      </c>
      <c r="I107" s="43">
        <f>[1]Лист6!F14</f>
        <v>8.5</v>
      </c>
      <c r="J107" s="43">
        <f>[1]Лист6!G14</f>
        <v>51.8</v>
      </c>
      <c r="K107" s="44" t="s">
        <v>37</v>
      </c>
      <c r="L107" s="43"/>
    </row>
    <row r="108" spans="1:12" ht="15" x14ac:dyDescent="0.25">
      <c r="A108" s="23"/>
      <c r="B108" s="15"/>
      <c r="C108" s="11"/>
      <c r="D108" s="7" t="s">
        <v>29</v>
      </c>
      <c r="E108" s="42" t="str">
        <f>[1]Лист6!B15</f>
        <v>Хлеб пшеничный</v>
      </c>
      <c r="F108" s="43">
        <f>[1]Лист6!C15</f>
        <v>40</v>
      </c>
      <c r="G108" s="43">
        <f>[1]Лист6!D15</f>
        <v>4.28</v>
      </c>
      <c r="H108" s="43">
        <f>[1]Лист6!E15</f>
        <v>1.8</v>
      </c>
      <c r="I108" s="43">
        <f>[1]Лист6!F15</f>
        <v>17.399999999999999</v>
      </c>
      <c r="J108" s="43">
        <f>[1]Лист6!G15</f>
        <v>109.6</v>
      </c>
      <c r="K108" s="44" t="s">
        <v>37</v>
      </c>
      <c r="L108" s="43"/>
    </row>
    <row r="109" spans="1:12" ht="15" x14ac:dyDescent="0.25">
      <c r="A109" s="23"/>
      <c r="B109" s="15"/>
      <c r="C109" s="11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4"/>
      <c r="B112" s="17"/>
      <c r="C112" s="8"/>
      <c r="D112" s="18" t="s">
        <v>31</v>
      </c>
      <c r="E112" s="9"/>
      <c r="F112" s="19">
        <f>SUM(F103:F111)</f>
        <v>830</v>
      </c>
      <c r="G112" s="19">
        <f t="shared" ref="G112:J112" si="34">SUM(G103:G111)</f>
        <v>29.51</v>
      </c>
      <c r="H112" s="19">
        <f t="shared" si="34"/>
        <v>24.300000000000004</v>
      </c>
      <c r="I112" s="19">
        <f t="shared" si="34"/>
        <v>82.66</v>
      </c>
      <c r="J112" s="19">
        <f t="shared" si="34"/>
        <v>728.8</v>
      </c>
      <c r="K112" s="25"/>
      <c r="L112" s="19">
        <f t="shared" ref="L112" si="35">SUM(L103:L111)</f>
        <v>0</v>
      </c>
    </row>
    <row r="113" spans="1:12" ht="15.75" thickBot="1" x14ac:dyDescent="0.25">
      <c r="A113" s="29">
        <f>A95</f>
        <v>2</v>
      </c>
      <c r="B113" s="30">
        <f>B95</f>
        <v>1</v>
      </c>
      <c r="C113" s="55" t="s">
        <v>4</v>
      </c>
      <c r="D113" s="56"/>
      <c r="E113" s="31"/>
      <c r="F113" s="32">
        <f>F102+F112</f>
        <v>1330</v>
      </c>
      <c r="G113" s="32">
        <f t="shared" ref="G113" si="36">G102+G112</f>
        <v>43.34</v>
      </c>
      <c r="H113" s="32">
        <f t="shared" ref="H113" si="37">H102+H112</f>
        <v>37.900000000000006</v>
      </c>
      <c r="I113" s="32">
        <f t="shared" ref="I113" si="38">I102+I112</f>
        <v>170.63</v>
      </c>
      <c r="J113" s="32">
        <f t="shared" ref="J113:L113" si="39">J102+J112</f>
        <v>1297.8</v>
      </c>
      <c r="K113" s="32"/>
      <c r="L113" s="32">
        <f t="shared" si="39"/>
        <v>0</v>
      </c>
    </row>
    <row r="114" spans="1:12" ht="15" x14ac:dyDescent="0.25">
      <c r="A114" s="14">
        <v>2</v>
      </c>
      <c r="B114" s="15">
        <v>2</v>
      </c>
      <c r="C114" s="22" t="s">
        <v>19</v>
      </c>
      <c r="D114" s="5" t="s">
        <v>20</v>
      </c>
      <c r="E114" s="39" t="str">
        <f>[1]Лист7!B5</f>
        <v>Суп молочный с макаронными изделиями</v>
      </c>
      <c r="F114" s="40">
        <f>[1]Лист7!C5</f>
        <v>200</v>
      </c>
      <c r="G114" s="40">
        <f>[1]Лист7!D5</f>
        <v>6.03</v>
      </c>
      <c r="H114" s="40">
        <f>[1]Лист7!E5</f>
        <v>3.47</v>
      </c>
      <c r="I114" s="40">
        <f>[1]Лист7!F5</f>
        <v>42.23</v>
      </c>
      <c r="J114" s="40">
        <f>[1]Лист7!G5</f>
        <v>145.6</v>
      </c>
      <c r="K114" s="41">
        <v>93</v>
      </c>
      <c r="L114" s="40"/>
    </row>
    <row r="115" spans="1:12" ht="15" x14ac:dyDescent="0.25">
      <c r="A115" s="14"/>
      <c r="B115" s="15"/>
      <c r="C115" s="11"/>
      <c r="D115" s="6" t="s">
        <v>22</v>
      </c>
      <c r="E115" s="42" t="str">
        <f>[1]Лист7!B6</f>
        <v>Бутерброд с повидлом</v>
      </c>
      <c r="F115" s="43">
        <f>[1]Лист7!C6</f>
        <v>50</v>
      </c>
      <c r="G115" s="43">
        <f>[1]Лист7!D6</f>
        <v>2.2000000000000002</v>
      </c>
      <c r="H115" s="43">
        <f>[1]Лист7!E6</f>
        <v>4.8</v>
      </c>
      <c r="I115" s="43">
        <f>[1]Лист7!F6</f>
        <v>25</v>
      </c>
      <c r="J115" s="43">
        <f>[1]Лист7!G6</f>
        <v>152</v>
      </c>
      <c r="K115" s="44">
        <v>2</v>
      </c>
      <c r="L115" s="43"/>
    </row>
    <row r="116" spans="1:12" ht="15" x14ac:dyDescent="0.25">
      <c r="A116" s="14"/>
      <c r="B116" s="15"/>
      <c r="C116" s="11"/>
      <c r="D116" s="7" t="s">
        <v>21</v>
      </c>
      <c r="E116" s="42" t="str">
        <f>[1]Лист7!B7</f>
        <v>Чай с молоком</v>
      </c>
      <c r="F116" s="43">
        <f>[1]Лист7!C7</f>
        <v>200</v>
      </c>
      <c r="G116" s="43">
        <f>[1]Лист7!D7</f>
        <v>0.8</v>
      </c>
      <c r="H116" s="43">
        <f>[1]Лист7!E7</f>
        <v>0.67</v>
      </c>
      <c r="I116" s="43">
        <f>[1]Лист7!F7</f>
        <v>12.8</v>
      </c>
      <c r="J116" s="43">
        <f>[1]Лист7!G7</f>
        <v>62.8</v>
      </c>
      <c r="K116" s="44">
        <v>945</v>
      </c>
      <c r="L116" s="43"/>
    </row>
    <row r="117" spans="1:12" ht="15" x14ac:dyDescent="0.25">
      <c r="A117" s="14"/>
      <c r="B117" s="15"/>
      <c r="C117" s="11"/>
      <c r="D117" s="7"/>
      <c r="E117" s="42" t="str">
        <f>[1]Лист7!B8</f>
        <v>Печенье</v>
      </c>
      <c r="F117" s="43">
        <f>[1]Лист7!C8</f>
        <v>50</v>
      </c>
      <c r="G117" s="43">
        <f>[1]Лист7!D8</f>
        <v>3.7</v>
      </c>
      <c r="H117" s="43">
        <f>[1]Лист7!E8</f>
        <v>9</v>
      </c>
      <c r="I117" s="43">
        <f>[1]Лист7!F8</f>
        <v>33.5</v>
      </c>
      <c r="J117" s="43">
        <f>[1]Лист7!G8</f>
        <v>196.5</v>
      </c>
      <c r="K117" s="44" t="s">
        <v>37</v>
      </c>
      <c r="L117" s="43"/>
    </row>
    <row r="118" spans="1:12" ht="15" x14ac:dyDescent="0.25">
      <c r="A118" s="14"/>
      <c r="B118" s="15"/>
      <c r="C118" s="11"/>
      <c r="D118" s="7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6"/>
      <c r="B121" s="17"/>
      <c r="C121" s="8"/>
      <c r="D121" s="18" t="s">
        <v>31</v>
      </c>
      <c r="E121" s="9"/>
      <c r="F121" s="19">
        <f>SUM(F114:F120)</f>
        <v>500</v>
      </c>
      <c r="G121" s="19">
        <f t="shared" ref="G121:J121" si="40">SUM(G114:G120)</f>
        <v>12.73</v>
      </c>
      <c r="H121" s="19">
        <f t="shared" si="40"/>
        <v>17.939999999999998</v>
      </c>
      <c r="I121" s="19">
        <f t="shared" si="40"/>
        <v>113.52999999999999</v>
      </c>
      <c r="J121" s="19">
        <f t="shared" si="40"/>
        <v>556.90000000000009</v>
      </c>
      <c r="K121" s="25"/>
      <c r="L121" s="19">
        <f t="shared" ref="L121" si="41">SUM(L114:L120)</f>
        <v>0</v>
      </c>
    </row>
    <row r="122" spans="1:12" ht="15" x14ac:dyDescent="0.25">
      <c r="A122" s="13">
        <f>A114</f>
        <v>2</v>
      </c>
      <c r="B122" s="13">
        <f>B114</f>
        <v>2</v>
      </c>
      <c r="C122" s="10" t="s">
        <v>24</v>
      </c>
      <c r="D122" s="7" t="s">
        <v>25</v>
      </c>
      <c r="E122" s="42" t="str">
        <f>[1]Лист7!B11</f>
        <v xml:space="preserve">Суп гороховый </v>
      </c>
      <c r="F122" s="43">
        <f>[1]Лист7!C11</f>
        <v>250</v>
      </c>
      <c r="G122" s="43">
        <f>[1]Лист7!D11</f>
        <v>4.3899999999999997</v>
      </c>
      <c r="H122" s="43">
        <f>[1]Лист7!E11</f>
        <v>0.42</v>
      </c>
      <c r="I122" s="43">
        <f>[1]Лист7!F11</f>
        <v>13.22</v>
      </c>
      <c r="J122" s="43">
        <f>[1]Лист7!G11</f>
        <v>161.6</v>
      </c>
      <c r="K122" s="44">
        <v>102</v>
      </c>
      <c r="L122" s="43"/>
    </row>
    <row r="123" spans="1:12" ht="15" x14ac:dyDescent="0.25">
      <c r="A123" s="14"/>
      <c r="B123" s="15"/>
      <c r="C123" s="11"/>
      <c r="D123" s="7" t="s">
        <v>26</v>
      </c>
      <c r="E123" s="42" t="str">
        <f>[1]Лист7!B12</f>
        <v xml:space="preserve">Плов с курой </v>
      </c>
      <c r="F123" s="43">
        <f>[1]Лист7!C12</f>
        <v>250</v>
      </c>
      <c r="G123" s="43">
        <f>[1]Лист7!D12</f>
        <v>22.5</v>
      </c>
      <c r="H123" s="43">
        <f>[1]Лист7!E12</f>
        <v>17</v>
      </c>
      <c r="I123" s="43">
        <f>[1]Лист7!F12</f>
        <v>42.25</v>
      </c>
      <c r="J123" s="43">
        <f>[1]Лист7!G12</f>
        <v>410.5</v>
      </c>
      <c r="K123" s="44">
        <v>424</v>
      </c>
      <c r="L123" s="43"/>
    </row>
    <row r="124" spans="1:12" ht="15" x14ac:dyDescent="0.25">
      <c r="A124" s="14"/>
      <c r="B124" s="15"/>
      <c r="C124" s="11"/>
      <c r="D124" s="7" t="s">
        <v>30</v>
      </c>
      <c r="E124" s="42" t="str">
        <f>[1]Лист7!B13</f>
        <v>Хлеб ржаной</v>
      </c>
      <c r="F124" s="43">
        <f>[1]Лист7!C13</f>
        <v>20</v>
      </c>
      <c r="G124" s="43">
        <f>[1]Лист7!D13</f>
        <v>1.7</v>
      </c>
      <c r="H124" s="43">
        <f>[1]Лист7!E13</f>
        <v>0.44</v>
      </c>
      <c r="I124" s="43">
        <f>[1]Лист7!F13</f>
        <v>8.5</v>
      </c>
      <c r="J124" s="43">
        <f>[1]Лист7!G13</f>
        <v>51.8</v>
      </c>
      <c r="K124" s="44" t="s">
        <v>37</v>
      </c>
      <c r="L124" s="43"/>
    </row>
    <row r="125" spans="1:12" ht="15" x14ac:dyDescent="0.25">
      <c r="A125" s="14"/>
      <c r="B125" s="15"/>
      <c r="C125" s="11"/>
      <c r="D125" s="7" t="s">
        <v>39</v>
      </c>
      <c r="E125" s="42" t="str">
        <f>[1]Лист7!B14</f>
        <v>Хлеб пшеничный</v>
      </c>
      <c r="F125" s="43">
        <f>[1]Лист7!C14</f>
        <v>40</v>
      </c>
      <c r="G125" s="43">
        <f>[1]Лист7!D14</f>
        <v>4.28</v>
      </c>
      <c r="H125" s="43">
        <f>[1]Лист7!E14</f>
        <v>1.8</v>
      </c>
      <c r="I125" s="43">
        <f>[1]Лист7!F14</f>
        <v>17.399999999999999</v>
      </c>
      <c r="J125" s="43">
        <f>[1]Лист7!G14</f>
        <v>109.6</v>
      </c>
      <c r="K125" s="44" t="s">
        <v>37</v>
      </c>
      <c r="L125" s="43"/>
    </row>
    <row r="126" spans="1:12" ht="15" x14ac:dyDescent="0.25">
      <c r="A126" s="14"/>
      <c r="B126" s="15"/>
      <c r="C126" s="11"/>
      <c r="D126" s="7" t="s">
        <v>28</v>
      </c>
      <c r="E126" s="42" t="str">
        <f>[1]Лист7!B15</f>
        <v>Напиток витаминный «Витоша»</v>
      </c>
      <c r="F126" s="43">
        <f>[1]Лист7!C15</f>
        <v>200</v>
      </c>
      <c r="G126" s="43">
        <f>[1]Лист7!D15</f>
        <v>1.3</v>
      </c>
      <c r="H126" s="43">
        <f>[1]Лист7!E15</f>
        <v>0.08</v>
      </c>
      <c r="I126" s="43">
        <f>[1]Лист7!F15</f>
        <v>18.399999999999999</v>
      </c>
      <c r="J126" s="43">
        <f>[1]Лист7!G15</f>
        <v>74</v>
      </c>
      <c r="K126" s="44">
        <v>342</v>
      </c>
      <c r="L126" s="43"/>
    </row>
    <row r="127" spans="1:12" ht="15" x14ac:dyDescent="0.25">
      <c r="A127" s="14"/>
      <c r="B127" s="15"/>
      <c r="C127" s="11"/>
      <c r="D127" s="7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6"/>
      <c r="B131" s="17"/>
      <c r="C131" s="8"/>
      <c r="D131" s="18" t="s">
        <v>31</v>
      </c>
      <c r="E131" s="9"/>
      <c r="F131" s="19">
        <f>SUM(F122:F130)</f>
        <v>760</v>
      </c>
      <c r="G131" s="19">
        <f t="shared" ref="G131:J131" si="42">SUM(G122:G130)</f>
        <v>34.169999999999995</v>
      </c>
      <c r="H131" s="19">
        <f t="shared" si="42"/>
        <v>19.740000000000002</v>
      </c>
      <c r="I131" s="19">
        <f t="shared" si="42"/>
        <v>99.77000000000001</v>
      </c>
      <c r="J131" s="19">
        <f t="shared" si="42"/>
        <v>807.5</v>
      </c>
      <c r="K131" s="25"/>
      <c r="L131" s="19">
        <f t="shared" ref="L131" si="43">SUM(L122:L130)</f>
        <v>0</v>
      </c>
    </row>
    <row r="132" spans="1:12" ht="15.75" thickBot="1" x14ac:dyDescent="0.25">
      <c r="A132" s="33">
        <f>A114</f>
        <v>2</v>
      </c>
      <c r="B132" s="33">
        <f>B114</f>
        <v>2</v>
      </c>
      <c r="C132" s="55" t="s">
        <v>4</v>
      </c>
      <c r="D132" s="56"/>
      <c r="E132" s="31"/>
      <c r="F132" s="32">
        <f>F121+F131</f>
        <v>1260</v>
      </c>
      <c r="G132" s="32">
        <f t="shared" ref="G132" si="44">G121+G131</f>
        <v>46.899999999999991</v>
      </c>
      <c r="H132" s="32">
        <f t="shared" ref="H132" si="45">H121+H131</f>
        <v>37.68</v>
      </c>
      <c r="I132" s="32">
        <f t="shared" ref="I132" si="46">I121+I131</f>
        <v>213.3</v>
      </c>
      <c r="J132" s="32">
        <f t="shared" ref="J132:L132" si="47">J121+J131</f>
        <v>1364.4</v>
      </c>
      <c r="K132" s="32"/>
      <c r="L132" s="32">
        <f t="shared" si="47"/>
        <v>0</v>
      </c>
    </row>
    <row r="133" spans="1:12" ht="15" x14ac:dyDescent="0.25">
      <c r="A133" s="20">
        <v>2</v>
      </c>
      <c r="B133" s="21">
        <v>3</v>
      </c>
      <c r="C133" s="22" t="s">
        <v>19</v>
      </c>
      <c r="D133" s="5" t="s">
        <v>20</v>
      </c>
      <c r="E133" s="39" t="str">
        <f>[1]Лист8!B5</f>
        <v xml:space="preserve">Каша манная </v>
      </c>
      <c r="F133" s="40">
        <f>[1]Лист8!C5</f>
        <v>250</v>
      </c>
      <c r="G133" s="40">
        <f>[1]Лист8!D5</f>
        <v>8.5299999999999994</v>
      </c>
      <c r="H133" s="40">
        <f>[1]Лист8!E5</f>
        <v>4.33</v>
      </c>
      <c r="I133" s="40">
        <f>[1]Лист8!F5</f>
        <v>54.78</v>
      </c>
      <c r="J133" s="40">
        <f>[1]Лист8!G5</f>
        <v>292.25</v>
      </c>
      <c r="K133" s="41">
        <v>210</v>
      </c>
      <c r="L133" s="40"/>
    </row>
    <row r="134" spans="1:12" ht="15" x14ac:dyDescent="0.25">
      <c r="A134" s="23"/>
      <c r="B134" s="15"/>
      <c r="C134" s="11"/>
      <c r="D134" s="6" t="s">
        <v>22</v>
      </c>
      <c r="E134" s="42" t="str">
        <f>[1]Лист8!B6</f>
        <v>Хлеб пшеничный (батон нарезной)</v>
      </c>
      <c r="F134" s="43">
        <f>[1]Лист8!C6</f>
        <v>20</v>
      </c>
      <c r="G134" s="43">
        <f>[1]Лист8!D6</f>
        <v>2.25</v>
      </c>
      <c r="H134" s="43">
        <f>[1]Лист8!E6</f>
        <v>0.9</v>
      </c>
      <c r="I134" s="43">
        <f>[1]Лист8!F6</f>
        <v>15.3</v>
      </c>
      <c r="J134" s="43">
        <f>[1]Лист8!G6</f>
        <v>39</v>
      </c>
      <c r="K134" s="44" t="s">
        <v>37</v>
      </c>
      <c r="L134" s="43"/>
    </row>
    <row r="135" spans="1:12" ht="15" x14ac:dyDescent="0.25">
      <c r="A135" s="23"/>
      <c r="B135" s="15"/>
      <c r="C135" s="11"/>
      <c r="D135" s="7" t="s">
        <v>21</v>
      </c>
      <c r="E135" s="42" t="str">
        <f>[1]Лист8!B7</f>
        <v>Кофейный напиток на молоке</v>
      </c>
      <c r="F135" s="43">
        <f>[1]Лист8!C7</f>
        <v>200</v>
      </c>
      <c r="G135" s="43">
        <f>[1]Лист8!D7</f>
        <v>3.6</v>
      </c>
      <c r="H135" s="43">
        <f>[1]Лист8!E7</f>
        <v>2.67</v>
      </c>
      <c r="I135" s="43">
        <f>[1]Лист8!F7</f>
        <v>29.3</v>
      </c>
      <c r="J135" s="43">
        <f>[1]Лист8!G7</f>
        <v>91</v>
      </c>
      <c r="K135" s="44">
        <v>395</v>
      </c>
      <c r="L135" s="43"/>
    </row>
    <row r="136" spans="1:12" ht="15.75" customHeight="1" x14ac:dyDescent="0.25">
      <c r="A136" s="23"/>
      <c r="B136" s="15"/>
      <c r="C136" s="11"/>
      <c r="D136" s="7"/>
      <c r="E136" s="42" t="str">
        <f>[1]Лист8!B8</f>
        <v>булочка</v>
      </c>
      <c r="F136" s="43">
        <f>[1]Лист8!C8</f>
        <v>80</v>
      </c>
      <c r="G136" s="43">
        <f>[1]Лист8!D8</f>
        <v>1.9</v>
      </c>
      <c r="H136" s="43">
        <f>[1]Лист8!E8</f>
        <v>3.45</v>
      </c>
      <c r="I136" s="43">
        <f>[1]Лист8!F8</f>
        <v>32.200000000000003</v>
      </c>
      <c r="J136" s="43">
        <f>[1]Лист8!G8</f>
        <v>168.5</v>
      </c>
      <c r="K136" s="44" t="s">
        <v>37</v>
      </c>
      <c r="L136" s="43"/>
    </row>
    <row r="137" spans="1:12" ht="15" x14ac:dyDescent="0.25">
      <c r="A137" s="23"/>
      <c r="B137" s="15"/>
      <c r="C137" s="11"/>
      <c r="D137" s="7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4"/>
      <c r="B140" s="17"/>
      <c r="C140" s="8"/>
      <c r="D140" s="18" t="s">
        <v>31</v>
      </c>
      <c r="E140" s="9"/>
      <c r="F140" s="19">
        <f>SUM(F133:F139)</f>
        <v>550</v>
      </c>
      <c r="G140" s="19">
        <f t="shared" ref="G140:J140" si="48">SUM(G133:G139)</f>
        <v>16.279999999999998</v>
      </c>
      <c r="H140" s="19">
        <f t="shared" si="48"/>
        <v>11.350000000000001</v>
      </c>
      <c r="I140" s="19">
        <f t="shared" si="48"/>
        <v>131.57999999999998</v>
      </c>
      <c r="J140" s="19">
        <f t="shared" si="48"/>
        <v>590.75</v>
      </c>
      <c r="K140" s="25"/>
      <c r="L140" s="19">
        <f t="shared" ref="L140" si="49">SUM(L133:L139)</f>
        <v>0</v>
      </c>
    </row>
    <row r="141" spans="1:12" ht="15" x14ac:dyDescent="0.25">
      <c r="A141" s="26">
        <f>A133</f>
        <v>2</v>
      </c>
      <c r="B141" s="13">
        <f>B133</f>
        <v>3</v>
      </c>
      <c r="C141" s="10" t="s">
        <v>24</v>
      </c>
      <c r="D141" s="7" t="s">
        <v>25</v>
      </c>
      <c r="E141" s="42" t="str">
        <f>[1]Лист8!B11</f>
        <v xml:space="preserve">Рассольник «ленинградский » </v>
      </c>
      <c r="F141" s="43">
        <f>[1]Лист8!C11</f>
        <v>250</v>
      </c>
      <c r="G141" s="43">
        <f>[1]Лист8!D11</f>
        <v>3.75</v>
      </c>
      <c r="H141" s="43">
        <f>[1]Лист8!E11</f>
        <v>5.5</v>
      </c>
      <c r="I141" s="43">
        <f>[1]Лист8!F11</f>
        <v>5.2</v>
      </c>
      <c r="J141" s="43">
        <f>[1]Лист8!G11</f>
        <v>120.75</v>
      </c>
      <c r="K141" s="44">
        <v>197</v>
      </c>
      <c r="L141" s="43"/>
    </row>
    <row r="142" spans="1:12" ht="15" x14ac:dyDescent="0.25">
      <c r="A142" s="23"/>
      <c r="B142" s="15"/>
      <c r="C142" s="11"/>
      <c r="D142" s="7" t="s">
        <v>27</v>
      </c>
      <c r="E142" s="42" t="str">
        <f>[1]Лист8!B12</f>
        <v>Картофельное Пюре</v>
      </c>
      <c r="F142" s="43">
        <f>[1]Лист8!C12</f>
        <v>200</v>
      </c>
      <c r="G142" s="43">
        <f>[1]Лист8!D12</f>
        <v>7.2</v>
      </c>
      <c r="H142" s="43">
        <f>[1]Лист8!E12</f>
        <v>46</v>
      </c>
      <c r="I142" s="43">
        <f>[1]Лист8!F12</f>
        <v>12.4</v>
      </c>
      <c r="J142" s="43">
        <f>[1]Лист8!G12</f>
        <v>183</v>
      </c>
      <c r="K142" s="44">
        <v>694</v>
      </c>
      <c r="L142" s="43"/>
    </row>
    <row r="143" spans="1:12" ht="15" x14ac:dyDescent="0.25">
      <c r="A143" s="23"/>
      <c r="B143" s="15"/>
      <c r="C143" s="11"/>
      <c r="D143" s="7" t="s">
        <v>26</v>
      </c>
      <c r="E143" s="42" t="str">
        <f>[1]Лист8!B13</f>
        <v>Котлета  рыбная запеченная</v>
      </c>
      <c r="F143" s="43">
        <f>[1]Лист8!C13</f>
        <v>120</v>
      </c>
      <c r="G143" s="43">
        <f>[1]Лист8!D13</f>
        <v>12</v>
      </c>
      <c r="H143" s="43">
        <f>[1]Лист8!E13</f>
        <v>6</v>
      </c>
      <c r="I143" s="43">
        <f>[1]Лист8!F13</f>
        <v>15</v>
      </c>
      <c r="J143" s="43">
        <f>[1]Лист8!G13</f>
        <v>115</v>
      </c>
      <c r="K143" s="44">
        <v>248</v>
      </c>
      <c r="L143" s="43"/>
    </row>
    <row r="144" spans="1:12" ht="15" x14ac:dyDescent="0.25">
      <c r="A144" s="23"/>
      <c r="B144" s="15"/>
      <c r="C144" s="11"/>
      <c r="D144" s="7" t="s">
        <v>28</v>
      </c>
      <c r="E144" s="42" t="str">
        <f>[1]Лист8!B14</f>
        <v>Компот из сухофруктов</v>
      </c>
      <c r="F144" s="43">
        <f>[1]Лист8!C14</f>
        <v>200</v>
      </c>
      <c r="G144" s="43">
        <f>[1]Лист8!D14</f>
        <v>1.1599999999999999</v>
      </c>
      <c r="H144" s="43">
        <f>[1]Лист8!E14</f>
        <v>0.3</v>
      </c>
      <c r="I144" s="43">
        <f>[1]Лист8!F14</f>
        <v>30.6</v>
      </c>
      <c r="J144" s="43">
        <f>[1]Лист8!G14</f>
        <v>125</v>
      </c>
      <c r="K144" s="44">
        <v>860</v>
      </c>
      <c r="L144" s="43"/>
    </row>
    <row r="145" spans="1:12" ht="15" x14ac:dyDescent="0.25">
      <c r="A145" s="23"/>
      <c r="B145" s="15"/>
      <c r="C145" s="11"/>
      <c r="D145" s="7" t="s">
        <v>30</v>
      </c>
      <c r="E145" s="42" t="str">
        <f>[1]Лист8!B15</f>
        <v>Хлеб ржаной</v>
      </c>
      <c r="F145" s="43">
        <f>[1]Лист8!C15</f>
        <v>20</v>
      </c>
      <c r="G145" s="43">
        <f>[1]Лист8!D15</f>
        <v>1.7</v>
      </c>
      <c r="H145" s="43">
        <f>[1]Лист8!E15</f>
        <v>0.44</v>
      </c>
      <c r="I145" s="43">
        <f>[1]Лист8!F15</f>
        <v>8.5</v>
      </c>
      <c r="J145" s="43">
        <f>[1]Лист8!G15</f>
        <v>51.8</v>
      </c>
      <c r="K145" s="44" t="s">
        <v>37</v>
      </c>
      <c r="L145" s="43"/>
    </row>
    <row r="146" spans="1:12" ht="15" x14ac:dyDescent="0.25">
      <c r="A146" s="23"/>
      <c r="B146" s="15"/>
      <c r="C146" s="11"/>
      <c r="D146" s="7" t="s">
        <v>29</v>
      </c>
      <c r="E146" s="42" t="str">
        <f>[1]Лист8!B16</f>
        <v>Хлеб пшеничный</v>
      </c>
      <c r="F146" s="43">
        <f>[1]Лист8!C16</f>
        <v>40</v>
      </c>
      <c r="G146" s="43">
        <f>[1]Лист8!D16</f>
        <v>4.28</v>
      </c>
      <c r="H146" s="43">
        <f>[1]Лист8!E16</f>
        <v>1.8</v>
      </c>
      <c r="I146" s="43">
        <f>[1]Лист8!F16</f>
        <v>17.399999999999999</v>
      </c>
      <c r="J146" s="43">
        <f>[1]Лист8!G16</f>
        <v>109.6</v>
      </c>
      <c r="K146" s="44" t="s">
        <v>37</v>
      </c>
      <c r="L146" s="43"/>
    </row>
    <row r="147" spans="1:12" ht="15" x14ac:dyDescent="0.25">
      <c r="A147" s="23"/>
      <c r="B147" s="15"/>
      <c r="C147" s="11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4"/>
      <c r="B150" s="17"/>
      <c r="C150" s="8"/>
      <c r="D150" s="18" t="s">
        <v>31</v>
      </c>
      <c r="E150" s="9"/>
      <c r="F150" s="19">
        <f>SUM(F141:F149)</f>
        <v>830</v>
      </c>
      <c r="G150" s="19">
        <f t="shared" ref="G150:J150" si="50">SUM(G141:G149)</f>
        <v>30.09</v>
      </c>
      <c r="H150" s="19">
        <f t="shared" si="50"/>
        <v>60.039999999999992</v>
      </c>
      <c r="I150" s="19">
        <f t="shared" si="50"/>
        <v>89.1</v>
      </c>
      <c r="J150" s="19">
        <f t="shared" si="50"/>
        <v>705.15</v>
      </c>
      <c r="K150" s="25"/>
      <c r="L150" s="19">
        <f t="shared" ref="L150" si="51">SUM(L141:L149)</f>
        <v>0</v>
      </c>
    </row>
    <row r="151" spans="1:12" ht="15.75" thickBot="1" x14ac:dyDescent="0.25">
      <c r="A151" s="29">
        <f>A133</f>
        <v>2</v>
      </c>
      <c r="B151" s="30">
        <f>B133</f>
        <v>3</v>
      </c>
      <c r="C151" s="55" t="s">
        <v>4</v>
      </c>
      <c r="D151" s="56"/>
      <c r="E151" s="31"/>
      <c r="F151" s="32">
        <f>F140+F150</f>
        <v>1380</v>
      </c>
      <c r="G151" s="32">
        <f t="shared" ref="G151" si="52">G140+G150</f>
        <v>46.37</v>
      </c>
      <c r="H151" s="32">
        <f t="shared" ref="H151" si="53">H140+H150</f>
        <v>71.389999999999986</v>
      </c>
      <c r="I151" s="32">
        <f t="shared" ref="I151" si="54">I140+I150</f>
        <v>220.67999999999998</v>
      </c>
      <c r="J151" s="32">
        <f t="shared" ref="J151:L151" si="55">J140+J150</f>
        <v>1295.9000000000001</v>
      </c>
      <c r="K151" s="32"/>
      <c r="L151" s="32">
        <f t="shared" si="55"/>
        <v>0</v>
      </c>
    </row>
    <row r="152" spans="1:12" ht="15" x14ac:dyDescent="0.25">
      <c r="A152" s="20">
        <v>2</v>
      </c>
      <c r="B152" s="21">
        <v>4</v>
      </c>
      <c r="C152" s="22" t="s">
        <v>19</v>
      </c>
      <c r="D152" s="5" t="s">
        <v>20</v>
      </c>
      <c r="E152" s="39" t="str">
        <f>[1]Лист9!B5</f>
        <v>Каша рисовая на молоке</v>
      </c>
      <c r="F152" s="40">
        <f>[1]Лист9!C5</f>
        <v>250</v>
      </c>
      <c r="G152" s="40">
        <f>[1]Лист9!D5</f>
        <v>9.1199999999999992</v>
      </c>
      <c r="H152" s="40">
        <f>[1]Лист9!E5</f>
        <v>5.37</v>
      </c>
      <c r="I152" s="40">
        <f>[1]Лист9!F5</f>
        <v>47.6</v>
      </c>
      <c r="J152" s="40">
        <f>[1]Лист9!G5</f>
        <v>387.75</v>
      </c>
      <c r="K152" s="41">
        <v>309</v>
      </c>
      <c r="L152" s="40"/>
    </row>
    <row r="153" spans="1:12" ht="15" x14ac:dyDescent="0.25">
      <c r="A153" s="23"/>
      <c r="B153" s="15"/>
      <c r="C153" s="11"/>
      <c r="D153" s="6" t="s">
        <v>22</v>
      </c>
      <c r="E153" s="42" t="str">
        <f>[1]Лист9!B6</f>
        <v>Хлеб пшеничный (батон нарезной)</v>
      </c>
      <c r="F153" s="43">
        <f>[1]Лист9!C6</f>
        <v>20</v>
      </c>
      <c r="G153" s="43">
        <f>[1]Лист9!D6</f>
        <v>2.25</v>
      </c>
      <c r="H153" s="43">
        <f>[1]Лист9!E6</f>
        <v>0.9</v>
      </c>
      <c r="I153" s="43">
        <f>[1]Лист9!F6</f>
        <v>15.3</v>
      </c>
      <c r="J153" s="43">
        <f>[1]Лист9!G6</f>
        <v>39</v>
      </c>
      <c r="K153" s="44" t="s">
        <v>37</v>
      </c>
      <c r="L153" s="43"/>
    </row>
    <row r="154" spans="1:12" ht="15" x14ac:dyDescent="0.25">
      <c r="A154" s="23"/>
      <c r="B154" s="15"/>
      <c r="C154" s="11"/>
      <c r="D154" s="7" t="s">
        <v>21</v>
      </c>
      <c r="E154" s="42" t="str">
        <f>[1]Лист9!B7</f>
        <v>Чай с сахаром</v>
      </c>
      <c r="F154" s="43">
        <f>[1]Лист9!C7</f>
        <v>200</v>
      </c>
      <c r="G154" s="43">
        <f>[1]Лист9!D7</f>
        <v>0.53</v>
      </c>
      <c r="H154" s="43">
        <f>[1]Лист9!E7</f>
        <v>0</v>
      </c>
      <c r="I154" s="43">
        <f>[1]Лист9!F7</f>
        <v>9.4700000000000006</v>
      </c>
      <c r="J154" s="43">
        <f>[1]Лист9!G7</f>
        <v>28</v>
      </c>
      <c r="K154" s="44">
        <v>943</v>
      </c>
      <c r="L154" s="43"/>
    </row>
    <row r="155" spans="1:12" ht="15" x14ac:dyDescent="0.25">
      <c r="A155" s="23"/>
      <c r="B155" s="15"/>
      <c r="C155" s="11"/>
      <c r="D155" s="7" t="s">
        <v>23</v>
      </c>
      <c r="E155" s="42" t="str">
        <f>[1]Лист9!B8</f>
        <v>банан</v>
      </c>
      <c r="F155" s="43">
        <f>[1]Лист9!C8</f>
        <v>100</v>
      </c>
      <c r="G155" s="43">
        <f>[1]Лист9!D8</f>
        <v>1.5</v>
      </c>
      <c r="H155" s="43">
        <f>[1]Лист9!E8</f>
        <v>0.5</v>
      </c>
      <c r="I155" s="43">
        <f>[1]Лист9!F8</f>
        <v>21</v>
      </c>
      <c r="J155" s="43">
        <f>[1]Лист9!G8</f>
        <v>96</v>
      </c>
      <c r="K155" s="44"/>
      <c r="L155" s="43"/>
    </row>
    <row r="156" spans="1:12" ht="15" x14ac:dyDescent="0.25">
      <c r="A156" s="23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4"/>
      <c r="B159" s="17"/>
      <c r="C159" s="8"/>
      <c r="D159" s="18" t="s">
        <v>31</v>
      </c>
      <c r="E159" s="9"/>
      <c r="F159" s="19">
        <f>SUM(F152:F158)</f>
        <v>570</v>
      </c>
      <c r="G159" s="19">
        <f t="shared" ref="G159:J159" si="56">SUM(G152:G158)</f>
        <v>13.399999999999999</v>
      </c>
      <c r="H159" s="19">
        <f t="shared" si="56"/>
        <v>6.7700000000000005</v>
      </c>
      <c r="I159" s="19">
        <f t="shared" si="56"/>
        <v>93.37</v>
      </c>
      <c r="J159" s="19">
        <f t="shared" si="56"/>
        <v>550.75</v>
      </c>
      <c r="K159" s="25"/>
      <c r="L159" s="19">
        <f t="shared" ref="L159" si="57">SUM(L152:L158)</f>
        <v>0</v>
      </c>
    </row>
    <row r="160" spans="1:12" ht="15" x14ac:dyDescent="0.25">
      <c r="A160" s="26">
        <f>A152</f>
        <v>2</v>
      </c>
      <c r="B160" s="13">
        <f>B152</f>
        <v>4</v>
      </c>
      <c r="C160" s="10" t="s">
        <v>24</v>
      </c>
      <c r="D160" s="7" t="s">
        <v>25</v>
      </c>
      <c r="E160" s="42" t="str">
        <f>[1]Лист9!B11</f>
        <v>Суп-пюре  картофельный с гренками</v>
      </c>
      <c r="F160" s="43">
        <f>[1]Лист9!C11</f>
        <v>250</v>
      </c>
      <c r="G160" s="43">
        <f>[1]Лист9!D11</f>
        <v>1.57</v>
      </c>
      <c r="H160" s="43">
        <f>[1]Лист9!E11</f>
        <v>2.17</v>
      </c>
      <c r="I160" s="43">
        <f>[1]Лист9!F11</f>
        <v>9.69</v>
      </c>
      <c r="J160" s="43">
        <f>[1]Лист9!G11</f>
        <v>242</v>
      </c>
      <c r="K160" s="44">
        <v>101</v>
      </c>
      <c r="L160" s="43"/>
    </row>
    <row r="161" spans="1:12" ht="15" x14ac:dyDescent="0.25">
      <c r="A161" s="23"/>
      <c r="B161" s="15"/>
      <c r="C161" s="11"/>
      <c r="D161" s="7" t="s">
        <v>27</v>
      </c>
      <c r="E161" s="42" t="str">
        <f>[1]Лист9!B12</f>
        <v xml:space="preserve">Капуста тушенная </v>
      </c>
      <c r="F161" s="43">
        <f>[1]Лист9!C12</f>
        <v>200</v>
      </c>
      <c r="G161" s="43">
        <f>[1]Лист9!D12</f>
        <v>3.56</v>
      </c>
      <c r="H161" s="43">
        <f>[1]Лист9!E12</f>
        <v>4.95</v>
      </c>
      <c r="I161" s="43">
        <f>[1]Лист9!F12</f>
        <v>13.8</v>
      </c>
      <c r="J161" s="43">
        <f>[1]Лист9!G12</f>
        <v>150.19999999999999</v>
      </c>
      <c r="K161" s="44">
        <v>336</v>
      </c>
      <c r="L161" s="43"/>
    </row>
    <row r="162" spans="1:12" ht="15" x14ac:dyDescent="0.25">
      <c r="A162" s="23"/>
      <c r="B162" s="15"/>
      <c r="C162" s="11"/>
      <c r="D162" s="7" t="s">
        <v>26</v>
      </c>
      <c r="E162" s="42" t="str">
        <f>[1]Лист9!B13</f>
        <v xml:space="preserve">Бедро куриное запеченное </v>
      </c>
      <c r="F162" s="43">
        <f>[1]Лист9!C13</f>
        <v>120</v>
      </c>
      <c r="G162" s="43">
        <f>[1]Лист9!D13</f>
        <v>15.98</v>
      </c>
      <c r="H162" s="43">
        <f>[1]Лист9!E13</f>
        <v>13.99</v>
      </c>
      <c r="I162" s="43">
        <f>[1]Лист9!F13</f>
        <v>4.21</v>
      </c>
      <c r="J162" s="43">
        <f>[1]Лист9!G13</f>
        <v>150.4</v>
      </c>
      <c r="K162" s="44">
        <v>414</v>
      </c>
      <c r="L162" s="43"/>
    </row>
    <row r="163" spans="1:12" ht="15" x14ac:dyDescent="0.25">
      <c r="A163" s="23"/>
      <c r="B163" s="15"/>
      <c r="C163" s="11"/>
      <c r="D163" s="7" t="s">
        <v>28</v>
      </c>
      <c r="E163" s="42" t="str">
        <f>[1]Лист9!B14</f>
        <v>Напиток из плодов шиповника</v>
      </c>
      <c r="F163" s="43">
        <f>[1]Лист9!C14</f>
        <v>200</v>
      </c>
      <c r="G163" s="43">
        <f>[1]Лист9!D14</f>
        <v>0.6</v>
      </c>
      <c r="H163" s="43" t="str">
        <f>[1]Лист9!E14</f>
        <v>-</v>
      </c>
      <c r="I163" s="43">
        <f>[1]Лист9!F14</f>
        <v>14.1</v>
      </c>
      <c r="J163" s="43">
        <f>[1]Лист9!G14</f>
        <v>77.8</v>
      </c>
      <c r="K163" s="44">
        <v>349</v>
      </c>
      <c r="L163" s="43"/>
    </row>
    <row r="164" spans="1:12" ht="15" x14ac:dyDescent="0.25">
      <c r="A164" s="23"/>
      <c r="B164" s="15"/>
      <c r="C164" s="11"/>
      <c r="D164" s="7" t="s">
        <v>30</v>
      </c>
      <c r="E164" s="42" t="str">
        <f>[1]Лист9!B15</f>
        <v>Хлеб ржаной</v>
      </c>
      <c r="F164" s="43">
        <f>[1]Лист9!C15</f>
        <v>20</v>
      </c>
      <c r="G164" s="43">
        <f>[1]Лист9!D15</f>
        <v>1.7</v>
      </c>
      <c r="H164" s="43">
        <f>[1]Лист9!E15</f>
        <v>0.44</v>
      </c>
      <c r="I164" s="43">
        <f>[1]Лист9!F15</f>
        <v>8.5</v>
      </c>
      <c r="J164" s="43">
        <f>[1]Лист9!G15</f>
        <v>51.8</v>
      </c>
      <c r="K164" s="44" t="s">
        <v>37</v>
      </c>
      <c r="L164" s="43"/>
    </row>
    <row r="165" spans="1:12" ht="15" x14ac:dyDescent="0.25">
      <c r="A165" s="23"/>
      <c r="B165" s="15"/>
      <c r="C165" s="11"/>
      <c r="D165" s="7" t="s">
        <v>29</v>
      </c>
      <c r="E165" s="42" t="str">
        <f>[1]Лист9!B16</f>
        <v>Хлеб пшеничный</v>
      </c>
      <c r="F165" s="43">
        <f>[1]Лист9!C16</f>
        <v>40</v>
      </c>
      <c r="G165" s="43">
        <f>[1]Лист9!D16</f>
        <v>4.28</v>
      </c>
      <c r="H165" s="43">
        <f>[1]Лист9!E16</f>
        <v>1.8</v>
      </c>
      <c r="I165" s="43">
        <f>[1]Лист9!F16</f>
        <v>17.399999999999999</v>
      </c>
      <c r="J165" s="43">
        <f>[1]Лист9!G16</f>
        <v>109.6</v>
      </c>
      <c r="K165" s="44" t="s">
        <v>37</v>
      </c>
      <c r="L165" s="43"/>
    </row>
    <row r="166" spans="1:12" ht="15" x14ac:dyDescent="0.25">
      <c r="A166" s="23"/>
      <c r="B166" s="15"/>
      <c r="C166" s="11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4"/>
      <c r="B169" s="17"/>
      <c r="C169" s="8"/>
      <c r="D169" s="18" t="s">
        <v>31</v>
      </c>
      <c r="E169" s="9"/>
      <c r="F169" s="19">
        <f>SUM(F160:F168)</f>
        <v>830</v>
      </c>
      <c r="G169" s="19">
        <f t="shared" ref="G169:J169" si="58">SUM(G160:G168)</f>
        <v>27.69</v>
      </c>
      <c r="H169" s="19">
        <f t="shared" si="58"/>
        <v>23.35</v>
      </c>
      <c r="I169" s="19">
        <f t="shared" si="58"/>
        <v>67.7</v>
      </c>
      <c r="J169" s="19">
        <f t="shared" si="58"/>
        <v>781.8</v>
      </c>
      <c r="K169" s="25"/>
      <c r="L169" s="19">
        <f t="shared" ref="L169" si="59">SUM(L160:L168)</f>
        <v>0</v>
      </c>
    </row>
    <row r="170" spans="1:12" ht="15.75" thickBot="1" x14ac:dyDescent="0.25">
      <c r="A170" s="29">
        <f>A152</f>
        <v>2</v>
      </c>
      <c r="B170" s="30">
        <f>B152</f>
        <v>4</v>
      </c>
      <c r="C170" s="55" t="s">
        <v>4</v>
      </c>
      <c r="D170" s="56"/>
      <c r="E170" s="31"/>
      <c r="F170" s="32">
        <f>F159+F169</f>
        <v>1400</v>
      </c>
      <c r="G170" s="32">
        <f t="shared" ref="G170" si="60">G159+G169</f>
        <v>41.09</v>
      </c>
      <c r="H170" s="32">
        <f t="shared" ref="H170" si="61">H159+H169</f>
        <v>30.12</v>
      </c>
      <c r="I170" s="32">
        <f t="shared" ref="I170" si="62">I159+I169</f>
        <v>161.07</v>
      </c>
      <c r="J170" s="32">
        <f t="shared" ref="J170:L170" si="63">J159+J169</f>
        <v>1332.55</v>
      </c>
      <c r="K170" s="32"/>
      <c r="L170" s="32">
        <f t="shared" si="63"/>
        <v>0</v>
      </c>
    </row>
    <row r="171" spans="1:12" ht="15" x14ac:dyDescent="0.25">
      <c r="A171" s="20">
        <v>2</v>
      </c>
      <c r="B171" s="21">
        <v>5</v>
      </c>
      <c r="C171" s="22" t="s">
        <v>19</v>
      </c>
      <c r="D171" s="5" t="s">
        <v>20</v>
      </c>
      <c r="E171" s="39" t="str">
        <f>[1]Лист10!B5</f>
        <v>Каша пшенная молочная</v>
      </c>
      <c r="F171" s="40">
        <f>[1]Лист10!C5</f>
        <v>250</v>
      </c>
      <c r="G171" s="40">
        <f>[1]Лист10!D5</f>
        <v>9.1199999999999992</v>
      </c>
      <c r="H171" s="40">
        <f>[1]Лист10!E5</f>
        <v>5.37</v>
      </c>
      <c r="I171" s="40">
        <f>[1]Лист10!F5</f>
        <v>47.8</v>
      </c>
      <c r="J171" s="40">
        <f>[1]Лист10!G5</f>
        <v>387.25</v>
      </c>
      <c r="K171" s="41">
        <v>177</v>
      </c>
      <c r="L171" s="40"/>
    </row>
    <row r="172" spans="1:12" ht="15" x14ac:dyDescent="0.25">
      <c r="A172" s="23"/>
      <c r="B172" s="15"/>
      <c r="C172" s="11"/>
      <c r="D172" s="6" t="s">
        <v>22</v>
      </c>
      <c r="E172" s="42" t="str">
        <f>[1]Лист10!B6</f>
        <v>Хлеб пшеничный (батон нарезной)</v>
      </c>
      <c r="F172" s="43">
        <f>[1]Лист10!C6</f>
        <v>20</v>
      </c>
      <c r="G172" s="43">
        <f>[1]Лист10!D6</f>
        <v>2.25</v>
      </c>
      <c r="H172" s="43">
        <f>[1]Лист10!E6</f>
        <v>0.9</v>
      </c>
      <c r="I172" s="43">
        <f>[1]Лист10!F6</f>
        <v>15.3</v>
      </c>
      <c r="J172" s="43">
        <f>[1]Лист10!G6</f>
        <v>39</v>
      </c>
      <c r="K172" s="44" t="s">
        <v>37</v>
      </c>
      <c r="L172" s="43"/>
    </row>
    <row r="173" spans="1:12" ht="15" x14ac:dyDescent="0.25">
      <c r="A173" s="23"/>
      <c r="B173" s="15"/>
      <c r="C173" s="11"/>
      <c r="D173" s="7" t="s">
        <v>21</v>
      </c>
      <c r="E173" s="42" t="str">
        <f>[1]Лист10!B7</f>
        <v xml:space="preserve">Какао на молоке </v>
      </c>
      <c r="F173" s="43">
        <f>[1]Лист10!C7</f>
        <v>200</v>
      </c>
      <c r="G173" s="43">
        <f>[1]Лист10!D7</f>
        <v>7</v>
      </c>
      <c r="H173" s="43">
        <f>[1]Лист10!E7</f>
        <v>4.5999999999999996</v>
      </c>
      <c r="I173" s="43">
        <f>[1]Лист10!F7</f>
        <v>19.399999999999999</v>
      </c>
      <c r="J173" s="43">
        <f>[1]Лист10!G7</f>
        <v>154</v>
      </c>
      <c r="K173" s="44">
        <v>959</v>
      </c>
      <c r="L173" s="43"/>
    </row>
    <row r="174" spans="1:12" ht="15" x14ac:dyDescent="0.25">
      <c r="A174" s="23"/>
      <c r="B174" s="15"/>
      <c r="C174" s="11"/>
      <c r="D174" s="7" t="s">
        <v>23</v>
      </c>
      <c r="E174" s="42" t="str">
        <f>[1]Лист10!B8</f>
        <v xml:space="preserve">Фрукт </v>
      </c>
      <c r="F174" s="43">
        <f>[1]Лист10!C8</f>
        <v>80</v>
      </c>
      <c r="G174" s="43">
        <f>[1]Лист10!D8</f>
        <v>0.4</v>
      </c>
      <c r="H174" s="43">
        <f>[1]Лист10!E8</f>
        <v>0.1</v>
      </c>
      <c r="I174" s="43">
        <f>[1]Лист10!F8</f>
        <v>6.4</v>
      </c>
      <c r="J174" s="43">
        <f>[1]Лист10!G8</f>
        <v>26</v>
      </c>
      <c r="K174" s="44"/>
      <c r="L174" s="43"/>
    </row>
    <row r="175" spans="1:12" ht="15" x14ac:dyDescent="0.25">
      <c r="A175" s="23"/>
      <c r="B175" s="15"/>
      <c r="C175" s="11"/>
      <c r="D175" s="7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.75" customHeight="1" x14ac:dyDescent="0.25">
      <c r="A178" s="24"/>
      <c r="B178" s="17"/>
      <c r="C178" s="8"/>
      <c r="D178" s="18" t="s">
        <v>31</v>
      </c>
      <c r="E178" s="9"/>
      <c r="F178" s="19">
        <f>SUM(F171:F177)</f>
        <v>550</v>
      </c>
      <c r="G178" s="19">
        <f t="shared" ref="G178:J178" si="64">SUM(G171:G177)</f>
        <v>18.769999999999996</v>
      </c>
      <c r="H178" s="19">
        <f t="shared" si="64"/>
        <v>10.97</v>
      </c>
      <c r="I178" s="19">
        <f t="shared" si="64"/>
        <v>88.9</v>
      </c>
      <c r="J178" s="19">
        <f t="shared" si="64"/>
        <v>606.25</v>
      </c>
      <c r="K178" s="25"/>
      <c r="L178" s="19">
        <f t="shared" ref="L178" si="65">SUM(L171:L177)</f>
        <v>0</v>
      </c>
    </row>
    <row r="179" spans="1:12" ht="15" x14ac:dyDescent="0.25">
      <c r="A179" s="26">
        <f>A171</f>
        <v>2</v>
      </c>
      <c r="B179" s="13">
        <f>B171</f>
        <v>5</v>
      </c>
      <c r="C179" s="10" t="s">
        <v>24</v>
      </c>
      <c r="D179" s="7" t="s">
        <v>25</v>
      </c>
      <c r="E179" s="42" t="str">
        <f>[1]Лист10!B11</f>
        <v>Суп овощной</v>
      </c>
      <c r="F179" s="43">
        <f>[1]Лист10!C11</f>
        <v>250</v>
      </c>
      <c r="G179" s="43">
        <f>[1]Лист10!D11</f>
        <v>4.92</v>
      </c>
      <c r="H179" s="43">
        <f>[1]Лист10!E11</f>
        <v>4.4800000000000004</v>
      </c>
      <c r="I179" s="43">
        <f>[1]Лист10!F11</f>
        <v>17.8</v>
      </c>
      <c r="J179" s="43">
        <f>[1]Лист10!G11</f>
        <v>122.96</v>
      </c>
      <c r="K179" s="44">
        <v>202</v>
      </c>
      <c r="L179" s="43"/>
    </row>
    <row r="180" spans="1:12" ht="15" x14ac:dyDescent="0.25">
      <c r="A180" s="23"/>
      <c r="B180" s="15"/>
      <c r="C180" s="11"/>
      <c r="D180" s="7" t="s">
        <v>26</v>
      </c>
      <c r="E180" s="42" t="str">
        <f>[1]Лист10!B12</f>
        <v>Котлета мясная рубленная</v>
      </c>
      <c r="F180" s="43">
        <f>[1]Лист10!C12</f>
        <v>120</v>
      </c>
      <c r="G180" s="43">
        <f>[1]Лист10!D12</f>
        <v>12.32</v>
      </c>
      <c r="H180" s="43">
        <f>[1]Лист10!E12</f>
        <v>21.6</v>
      </c>
      <c r="I180" s="43">
        <f>[1]Лист10!F12</f>
        <v>11</v>
      </c>
      <c r="J180" s="43">
        <f>[1]Лист10!G12</f>
        <v>183</v>
      </c>
      <c r="K180" s="44">
        <v>608</v>
      </c>
      <c r="L180" s="43"/>
    </row>
    <row r="181" spans="1:12" ht="15" x14ac:dyDescent="0.25">
      <c r="A181" s="23"/>
      <c r="B181" s="15"/>
      <c r="C181" s="11"/>
      <c r="D181" s="7" t="s">
        <v>27</v>
      </c>
      <c r="E181" s="42" t="str">
        <f>[1]Лист10!B13</f>
        <v>Макароны отварные</v>
      </c>
      <c r="F181" s="43">
        <f>[1]Лист10!C13</f>
        <v>200</v>
      </c>
      <c r="G181" s="43">
        <f>[1]Лист10!D13</f>
        <v>5.0999999999999996</v>
      </c>
      <c r="H181" s="43">
        <f>[1]Лист10!E13</f>
        <v>9.1</v>
      </c>
      <c r="I181" s="43">
        <f>[1]Лист10!F13</f>
        <v>34.200000000000003</v>
      </c>
      <c r="J181" s="43">
        <f>[1]Лист10!G13</f>
        <v>137.9</v>
      </c>
      <c r="K181" s="44">
        <v>204</v>
      </c>
      <c r="L181" s="43"/>
    </row>
    <row r="182" spans="1:12" ht="15" x14ac:dyDescent="0.25">
      <c r="A182" s="23"/>
      <c r="B182" s="15"/>
      <c r="C182" s="11"/>
      <c r="D182" s="7" t="s">
        <v>30</v>
      </c>
      <c r="E182" s="42" t="str">
        <f>[1]Лист10!B14</f>
        <v>Хлеб ржаной</v>
      </c>
      <c r="F182" s="43">
        <f>[1]Лист10!C14</f>
        <v>20</v>
      </c>
      <c r="G182" s="43">
        <f>[1]Лист10!D14</f>
        <v>1.7</v>
      </c>
      <c r="H182" s="43">
        <f>[1]Лист10!E14</f>
        <v>0.44</v>
      </c>
      <c r="I182" s="43">
        <f>[1]Лист10!F14</f>
        <v>8.5</v>
      </c>
      <c r="J182" s="43">
        <f>[1]Лист10!G14</f>
        <v>51.8</v>
      </c>
      <c r="K182" s="44" t="s">
        <v>37</v>
      </c>
      <c r="L182" s="43"/>
    </row>
    <row r="183" spans="1:12" ht="15" x14ac:dyDescent="0.25">
      <c r="A183" s="23"/>
      <c r="B183" s="15"/>
      <c r="C183" s="11"/>
      <c r="D183" s="7" t="s">
        <v>39</v>
      </c>
      <c r="E183" s="42" t="str">
        <f>[1]Лист10!B15</f>
        <v>Хлеб пшеничный</v>
      </c>
      <c r="F183" s="43">
        <f>[1]Лист10!C15</f>
        <v>40</v>
      </c>
      <c r="G183" s="43">
        <f>[1]Лист10!D15</f>
        <v>4.28</v>
      </c>
      <c r="H183" s="43">
        <f>[1]Лист10!E15</f>
        <v>1.8</v>
      </c>
      <c r="I183" s="43">
        <f>[1]Лист10!F15</f>
        <v>17.399999999999999</v>
      </c>
      <c r="J183" s="43">
        <f>[1]Лист10!G15</f>
        <v>109.6</v>
      </c>
      <c r="K183" s="44" t="s">
        <v>37</v>
      </c>
      <c r="L183" s="43"/>
    </row>
    <row r="184" spans="1:12" ht="15" x14ac:dyDescent="0.25">
      <c r="A184" s="23"/>
      <c r="B184" s="15"/>
      <c r="C184" s="11"/>
      <c r="D184" s="7" t="s">
        <v>28</v>
      </c>
      <c r="E184" s="42" t="str">
        <f>[1]Лист10!B16</f>
        <v>Напиток витаминный «Витоша»</v>
      </c>
      <c r="F184" s="43">
        <f>[1]Лист10!C16</f>
        <v>200</v>
      </c>
      <c r="G184" s="43">
        <f>[1]Лист10!D16</f>
        <v>1.3</v>
      </c>
      <c r="H184" s="43">
        <f>[1]Лист10!E16</f>
        <v>0.08</v>
      </c>
      <c r="I184" s="43">
        <f>[1]Лист10!F16</f>
        <v>18.399999999999999</v>
      </c>
      <c r="J184" s="43">
        <f>[1]Лист10!G16</f>
        <v>74</v>
      </c>
      <c r="K184" s="44">
        <v>342</v>
      </c>
      <c r="L184" s="43"/>
    </row>
    <row r="185" spans="1:12" ht="15" x14ac:dyDescent="0.25">
      <c r="A185" s="23"/>
      <c r="B185" s="15"/>
      <c r="C185" s="11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4"/>
      <c r="B188" s="17"/>
      <c r="C188" s="8"/>
      <c r="D188" s="18" t="s">
        <v>31</v>
      </c>
      <c r="E188" s="9"/>
      <c r="F188" s="19">
        <f>SUM(F179:F187)</f>
        <v>830</v>
      </c>
      <c r="G188" s="19">
        <f t="shared" ref="G188:J188" si="66">SUM(G179:G187)</f>
        <v>29.620000000000005</v>
      </c>
      <c r="H188" s="19">
        <f t="shared" si="66"/>
        <v>37.499999999999993</v>
      </c>
      <c r="I188" s="19">
        <f t="shared" si="66"/>
        <v>107.30000000000001</v>
      </c>
      <c r="J188" s="19">
        <f t="shared" si="66"/>
        <v>679.26</v>
      </c>
      <c r="K188" s="25"/>
      <c r="L188" s="19">
        <f t="shared" ref="L188" si="67">SUM(L179:L187)</f>
        <v>0</v>
      </c>
    </row>
    <row r="189" spans="1:12" ht="15.75" thickBot="1" x14ac:dyDescent="0.25">
      <c r="A189" s="29">
        <f>A171</f>
        <v>2</v>
      </c>
      <c r="B189" s="30">
        <f>B171</f>
        <v>5</v>
      </c>
      <c r="C189" s="55" t="s">
        <v>4</v>
      </c>
      <c r="D189" s="56"/>
      <c r="E189" s="31"/>
      <c r="F189" s="32">
        <f>F178+F188</f>
        <v>1380</v>
      </c>
      <c r="G189" s="32">
        <f t="shared" ref="G189" si="68">G178+G188</f>
        <v>48.39</v>
      </c>
      <c r="H189" s="32">
        <f t="shared" ref="H189" si="69">H178+H188</f>
        <v>48.469999999999992</v>
      </c>
      <c r="I189" s="32">
        <f t="shared" ref="I189" si="70">I178+I188</f>
        <v>196.20000000000002</v>
      </c>
      <c r="J189" s="32">
        <f t="shared" ref="J189:L189" si="71">J178+J188</f>
        <v>1285.51</v>
      </c>
      <c r="K189" s="32"/>
      <c r="L189" s="32">
        <f t="shared" si="71"/>
        <v>0</v>
      </c>
    </row>
    <row r="190" spans="1:12" ht="13.5" thickBot="1" x14ac:dyDescent="0.25">
      <c r="A190" s="27"/>
      <c r="B190" s="28"/>
      <c r="C190" s="57" t="s">
        <v>5</v>
      </c>
      <c r="D190" s="57"/>
      <c r="E190" s="57"/>
      <c r="F190" s="34">
        <f>(F22+F39+F58+F75+F94+F113+F132+F151+F170+F189)/(IF(F22=0,0,1)+IF(F39=0,0,1)+IF(F58=0,0,1)+IF(F75=0,0,1)+IF(F94=0,0,1)+IF(F113=0,0,1)+IF(F132=0,0,1)+IF(F151=0,0,1)+IF(F170=0,0,1)+IF(F189=0,0,1))</f>
        <v>1349</v>
      </c>
      <c r="G190" s="34">
        <f>(G22+G39+G58+G75+G94+G113+G132+G151+G170+G189)/(IF(G22=0,0,1)+IF(G39=0,0,1)+IF(G58=0,0,1)+IF(G75=0,0,1)+IF(G94=0,0,1)+IF(G113=0,0,1)+IF(G132=0,0,1)+IF(G151=0,0,1)+IF(G170=0,0,1)+IF(G189=0,0,1))</f>
        <v>66.757999999999996</v>
      </c>
      <c r="H190" s="34">
        <f>(H22+H39+H58+H75+H94+H113+H132+H151+H170+H189)/(IF(H22=0,0,1)+IF(H39=0,0,1)+IF(H58=0,0,1)+IF(H75=0,0,1)+IF(H94=0,0,1)+IF(H113=0,0,1)+IF(H132=0,0,1)+IF(H151=0,0,1)+IF(H170=0,0,1)+IF(H189=0,0,1))</f>
        <v>133.28399999999999</v>
      </c>
      <c r="I190" s="34">
        <f>(I22+I39+I58+I75+I94+I113+I132+I151+I170+I189)/(IF(I22=0,0,1)+IF(I39=0,0,1)+IF(I58=0,0,1)+IF(I75=0,0,1)+IF(I94=0,0,1)+IF(I113=0,0,1)+IF(I132=0,0,1)+IF(I151=0,0,1)+IF(I170=0,0,1)+IF(I189=0,0,1))</f>
        <v>188.15600000000001</v>
      </c>
      <c r="J190" s="34">
        <f>(J22+J39+J58+J75+J94+J113+J132+J151+J170+J189)/(IF(J22=0,0,1)+IF(J39=0,0,1)+IF(J58=0,0,1)+IF(J75=0,0,1)+IF(J94=0,0,1)+IF(J113=0,0,1)+IF(J132=0,0,1)+IF(J151=0,0,1)+IF(J170=0,0,1)+IF(J189=0,0,1))</f>
        <v>1326.56</v>
      </c>
      <c r="K190" s="34"/>
      <c r="L190" s="34" t="e">
        <f>(L22+L39+L58+L75+L94+L113+L132+L151+L170+L189)/(IF(L22=0,0,1)+IF(L39=0,0,1)+IF(L58=0,0,1)+IF(L75=0,0,1)+IF(L94=0,0,1)+IF(L113=0,0,1)+IF(L132=0,0,1)+IF(L151=0,0,1)+IF(L170=0,0,1)+IF(L189=0,0,1))</f>
        <v>#DIV/0!</v>
      </c>
    </row>
  </sheetData>
  <mergeCells count="14">
    <mergeCell ref="C75:D75"/>
    <mergeCell ref="C94:D94"/>
    <mergeCell ref="C22:D22"/>
    <mergeCell ref="C190:E190"/>
    <mergeCell ref="C189:D189"/>
    <mergeCell ref="C113:D113"/>
    <mergeCell ref="C132:D132"/>
    <mergeCell ref="C151:D151"/>
    <mergeCell ref="C170:D170"/>
    <mergeCell ref="C1:E1"/>
    <mergeCell ref="H1:K1"/>
    <mergeCell ref="H2:K2"/>
    <mergeCell ref="C39:D39"/>
    <mergeCell ref="C58:D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2026-04-28T03:50:29Z</dcterms:modified>
</cp:coreProperties>
</file>